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Polní cesta C9 - 1.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'101 - Polní cesta C9 - 1....'!$C$97:$K$990</definedName>
    <definedName name="_xlnm.Print_Area" localSheetId="1">'101 - Polní cesta C9 - 1....'!$C$4:$J$39,'101 - Polní cesta C9 - 1....'!$C$45:$J$79,'101 - Polní cesta C9 - 1....'!$C$85:$K$990</definedName>
    <definedName name="_xlnm.Print_Titles" localSheetId="1">'101 - Polní cesta C9 - 1....'!$97:$97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87"/>
  <c r="BH987"/>
  <c r="BG987"/>
  <c r="BF987"/>
  <c r="T987"/>
  <c r="T986"/>
  <c r="R987"/>
  <c r="R986"/>
  <c r="P987"/>
  <c r="P986"/>
  <c r="BI982"/>
  <c r="BH982"/>
  <c r="BG982"/>
  <c r="BF982"/>
  <c r="T982"/>
  <c r="R982"/>
  <c r="P982"/>
  <c r="BI978"/>
  <c r="BH978"/>
  <c r="BG978"/>
  <c r="BF978"/>
  <c r="T978"/>
  <c r="R978"/>
  <c r="P978"/>
  <c r="BI974"/>
  <c r="BH974"/>
  <c r="BG974"/>
  <c r="BF974"/>
  <c r="T974"/>
  <c r="R974"/>
  <c r="P974"/>
  <c r="BI969"/>
  <c r="BH969"/>
  <c r="BG969"/>
  <c r="BF969"/>
  <c r="T969"/>
  <c r="T968"/>
  <c r="R969"/>
  <c r="R968"/>
  <c r="P969"/>
  <c r="P968"/>
  <c r="BI964"/>
  <c r="BH964"/>
  <c r="BG964"/>
  <c r="BF964"/>
  <c r="T964"/>
  <c r="R964"/>
  <c r="P964"/>
  <c r="BI960"/>
  <c r="BH960"/>
  <c r="BG960"/>
  <c r="BF960"/>
  <c r="T960"/>
  <c r="R960"/>
  <c r="P960"/>
  <c r="BI955"/>
  <c r="BH955"/>
  <c r="BG955"/>
  <c r="BF955"/>
  <c r="T955"/>
  <c r="R955"/>
  <c r="P955"/>
  <c r="BI951"/>
  <c r="BH951"/>
  <c r="BG951"/>
  <c r="BF951"/>
  <c r="T951"/>
  <c r="R951"/>
  <c r="P951"/>
  <c r="BI946"/>
  <c r="BH946"/>
  <c r="BG946"/>
  <c r="BF946"/>
  <c r="T946"/>
  <c r="R946"/>
  <c r="P946"/>
  <c r="BI942"/>
  <c r="BH942"/>
  <c r="BG942"/>
  <c r="BF942"/>
  <c r="T942"/>
  <c r="R942"/>
  <c r="P942"/>
  <c r="BI937"/>
  <c r="BH937"/>
  <c r="BG937"/>
  <c r="BF937"/>
  <c r="T937"/>
  <c r="R937"/>
  <c r="P937"/>
  <c r="BI934"/>
  <c r="BH934"/>
  <c r="BG934"/>
  <c r="BF934"/>
  <c r="T934"/>
  <c r="R934"/>
  <c r="P934"/>
  <c r="BI930"/>
  <c r="BH930"/>
  <c r="BG930"/>
  <c r="BF930"/>
  <c r="T930"/>
  <c r="R930"/>
  <c r="P930"/>
  <c r="BI926"/>
  <c r="BH926"/>
  <c r="BG926"/>
  <c r="BF926"/>
  <c r="T926"/>
  <c r="R926"/>
  <c r="P926"/>
  <c r="BI922"/>
  <c r="BH922"/>
  <c r="BG922"/>
  <c r="BF922"/>
  <c r="T922"/>
  <c r="R922"/>
  <c r="P922"/>
  <c r="BI919"/>
  <c r="BH919"/>
  <c r="BG919"/>
  <c r="BF919"/>
  <c r="T919"/>
  <c r="R919"/>
  <c r="P919"/>
  <c r="BI915"/>
  <c r="BH915"/>
  <c r="BG915"/>
  <c r="BF915"/>
  <c r="T915"/>
  <c r="R915"/>
  <c r="P915"/>
  <c r="BI910"/>
  <c r="BH910"/>
  <c r="BG910"/>
  <c r="BF910"/>
  <c r="T910"/>
  <c r="R910"/>
  <c r="P910"/>
  <c r="BI907"/>
  <c r="BH907"/>
  <c r="BG907"/>
  <c r="BF907"/>
  <c r="T907"/>
  <c r="R907"/>
  <c r="P907"/>
  <c r="BI902"/>
  <c r="BH902"/>
  <c r="BG902"/>
  <c r="BF902"/>
  <c r="T902"/>
  <c r="R902"/>
  <c r="P902"/>
  <c r="BI899"/>
  <c r="BH899"/>
  <c r="BG899"/>
  <c r="BF899"/>
  <c r="T899"/>
  <c r="R899"/>
  <c r="P899"/>
  <c r="BI896"/>
  <c r="BH896"/>
  <c r="BG896"/>
  <c r="BF896"/>
  <c r="T896"/>
  <c r="R896"/>
  <c r="P896"/>
  <c r="BI889"/>
  <c r="BH889"/>
  <c r="BG889"/>
  <c r="BF889"/>
  <c r="T889"/>
  <c r="R889"/>
  <c r="P889"/>
  <c r="BI886"/>
  <c r="BH886"/>
  <c r="BG886"/>
  <c r="BF886"/>
  <c r="T886"/>
  <c r="R886"/>
  <c r="P886"/>
  <c r="BI878"/>
  <c r="BH878"/>
  <c r="BG878"/>
  <c r="BF878"/>
  <c r="T878"/>
  <c r="R878"/>
  <c r="P878"/>
  <c r="BI868"/>
  <c r="BH868"/>
  <c r="BG868"/>
  <c r="BF868"/>
  <c r="T868"/>
  <c r="R868"/>
  <c r="P868"/>
  <c r="BI863"/>
  <c r="BH863"/>
  <c r="BG863"/>
  <c r="BF863"/>
  <c r="T863"/>
  <c r="R863"/>
  <c r="P863"/>
  <c r="BI858"/>
  <c r="BH858"/>
  <c r="BG858"/>
  <c r="BF858"/>
  <c r="T858"/>
  <c r="R858"/>
  <c r="P858"/>
  <c r="BI853"/>
  <c r="BH853"/>
  <c r="BG853"/>
  <c r="BF853"/>
  <c r="T853"/>
  <c r="R853"/>
  <c r="P853"/>
  <c r="BI848"/>
  <c r="BH848"/>
  <c r="BG848"/>
  <c r="BF848"/>
  <c r="T848"/>
  <c r="R848"/>
  <c r="P848"/>
  <c r="BI840"/>
  <c r="BH840"/>
  <c r="BG840"/>
  <c r="BF840"/>
  <c r="T840"/>
  <c r="R840"/>
  <c r="P840"/>
  <c r="BI836"/>
  <c r="BH836"/>
  <c r="BG836"/>
  <c r="BF836"/>
  <c r="T836"/>
  <c r="R836"/>
  <c r="P836"/>
  <c r="BI829"/>
  <c r="BH829"/>
  <c r="BG829"/>
  <c r="BF829"/>
  <c r="T829"/>
  <c r="R829"/>
  <c r="P829"/>
  <c r="BI826"/>
  <c r="BH826"/>
  <c r="BG826"/>
  <c r="BF826"/>
  <c r="T826"/>
  <c r="R826"/>
  <c r="P826"/>
  <c r="BI821"/>
  <c r="BH821"/>
  <c r="BG821"/>
  <c r="BF821"/>
  <c r="T821"/>
  <c r="R821"/>
  <c r="P821"/>
  <c r="BI817"/>
  <c r="BH817"/>
  <c r="BG817"/>
  <c r="BF817"/>
  <c r="T817"/>
  <c r="R817"/>
  <c r="P817"/>
  <c r="BI812"/>
  <c r="BH812"/>
  <c r="BG812"/>
  <c r="BF812"/>
  <c r="T812"/>
  <c r="R812"/>
  <c r="P812"/>
  <c r="BI804"/>
  <c r="BH804"/>
  <c r="BG804"/>
  <c r="BF804"/>
  <c r="T804"/>
  <c r="R804"/>
  <c r="P804"/>
  <c r="BI799"/>
  <c r="BH799"/>
  <c r="BG799"/>
  <c r="BF799"/>
  <c r="T799"/>
  <c r="R799"/>
  <c r="P799"/>
  <c r="BI794"/>
  <c r="BH794"/>
  <c r="BG794"/>
  <c r="BF794"/>
  <c r="T794"/>
  <c r="R794"/>
  <c r="P794"/>
  <c r="BI787"/>
  <c r="BH787"/>
  <c r="BG787"/>
  <c r="BF787"/>
  <c r="T787"/>
  <c r="R787"/>
  <c r="P787"/>
  <c r="BI782"/>
  <c r="BH782"/>
  <c r="BG782"/>
  <c r="BF782"/>
  <c r="T782"/>
  <c r="R782"/>
  <c r="P782"/>
  <c r="BI777"/>
  <c r="BH777"/>
  <c r="BG777"/>
  <c r="BF777"/>
  <c r="T777"/>
  <c r="R777"/>
  <c r="P777"/>
  <c r="BI774"/>
  <c r="BH774"/>
  <c r="BG774"/>
  <c r="BF774"/>
  <c r="T774"/>
  <c r="R774"/>
  <c r="P774"/>
  <c r="BI770"/>
  <c r="BH770"/>
  <c r="BG770"/>
  <c r="BF770"/>
  <c r="T770"/>
  <c r="R770"/>
  <c r="P770"/>
  <c r="BI767"/>
  <c r="BH767"/>
  <c r="BG767"/>
  <c r="BF767"/>
  <c r="T767"/>
  <c r="R767"/>
  <c r="P767"/>
  <c r="BI762"/>
  <c r="BH762"/>
  <c r="BG762"/>
  <c r="BF762"/>
  <c r="T762"/>
  <c r="R762"/>
  <c r="P762"/>
  <c r="BI759"/>
  <c r="BH759"/>
  <c r="BG759"/>
  <c r="BF759"/>
  <c r="T759"/>
  <c r="R759"/>
  <c r="P759"/>
  <c r="BI754"/>
  <c r="BH754"/>
  <c r="BG754"/>
  <c r="BF754"/>
  <c r="T754"/>
  <c r="R754"/>
  <c r="P754"/>
  <c r="BI748"/>
  <c r="BH748"/>
  <c r="BG748"/>
  <c r="BF748"/>
  <c r="T748"/>
  <c r="R748"/>
  <c r="P748"/>
  <c r="BI743"/>
  <c r="BH743"/>
  <c r="BG743"/>
  <c r="BF743"/>
  <c r="T743"/>
  <c r="R743"/>
  <c r="P743"/>
  <c r="BI739"/>
  <c r="BH739"/>
  <c r="BG739"/>
  <c r="BF739"/>
  <c r="T739"/>
  <c r="R739"/>
  <c r="P739"/>
  <c r="BI735"/>
  <c r="BH735"/>
  <c r="BG735"/>
  <c r="BF735"/>
  <c r="T735"/>
  <c r="R735"/>
  <c r="P735"/>
  <c r="BI730"/>
  <c r="BH730"/>
  <c r="BG730"/>
  <c r="BF730"/>
  <c r="T730"/>
  <c r="R730"/>
  <c r="P730"/>
  <c r="BI725"/>
  <c r="BH725"/>
  <c r="BG725"/>
  <c r="BF725"/>
  <c r="T725"/>
  <c r="R725"/>
  <c r="P725"/>
  <c r="BI719"/>
  <c r="BH719"/>
  <c r="BG719"/>
  <c r="BF719"/>
  <c r="T719"/>
  <c r="T718"/>
  <c r="R719"/>
  <c r="R718"/>
  <c r="P719"/>
  <c r="P718"/>
  <c r="BI715"/>
  <c r="BH715"/>
  <c r="BG715"/>
  <c r="BF715"/>
  <c r="T715"/>
  <c r="R715"/>
  <c r="P715"/>
  <c r="BI710"/>
  <c r="BH710"/>
  <c r="BG710"/>
  <c r="BF710"/>
  <c r="T710"/>
  <c r="R710"/>
  <c r="P710"/>
  <c r="BI706"/>
  <c r="BH706"/>
  <c r="BG706"/>
  <c r="BF706"/>
  <c r="T706"/>
  <c r="R706"/>
  <c r="P706"/>
  <c r="BI701"/>
  <c r="BH701"/>
  <c r="BG701"/>
  <c r="BF701"/>
  <c r="T701"/>
  <c r="R701"/>
  <c r="P701"/>
  <c r="BI698"/>
  <c r="BH698"/>
  <c r="BG698"/>
  <c r="BF698"/>
  <c r="T698"/>
  <c r="R698"/>
  <c r="P698"/>
  <c r="BI693"/>
  <c r="BH693"/>
  <c r="BG693"/>
  <c r="BF693"/>
  <c r="T693"/>
  <c r="R693"/>
  <c r="P693"/>
  <c r="BI684"/>
  <c r="BH684"/>
  <c r="BG684"/>
  <c r="BF684"/>
  <c r="T684"/>
  <c r="R684"/>
  <c r="P684"/>
  <c r="BI675"/>
  <c r="BH675"/>
  <c r="BG675"/>
  <c r="BF675"/>
  <c r="T675"/>
  <c r="R675"/>
  <c r="P675"/>
  <c r="BI670"/>
  <c r="BH670"/>
  <c r="BG670"/>
  <c r="BF670"/>
  <c r="T670"/>
  <c r="R670"/>
  <c r="P670"/>
  <c r="BI665"/>
  <c r="BH665"/>
  <c r="BG665"/>
  <c r="BF665"/>
  <c r="T665"/>
  <c r="R665"/>
  <c r="P665"/>
  <c r="BI656"/>
  <c r="BH656"/>
  <c r="BG656"/>
  <c r="BF656"/>
  <c r="T656"/>
  <c r="R656"/>
  <c r="P656"/>
  <c r="BI647"/>
  <c r="BH647"/>
  <c r="BG647"/>
  <c r="BF647"/>
  <c r="T647"/>
  <c r="R647"/>
  <c r="P647"/>
  <c r="BI637"/>
  <c r="BH637"/>
  <c r="BG637"/>
  <c r="BF637"/>
  <c r="T637"/>
  <c r="R637"/>
  <c r="P637"/>
  <c r="BI628"/>
  <c r="BH628"/>
  <c r="BG628"/>
  <c r="BF628"/>
  <c r="T628"/>
  <c r="R628"/>
  <c r="P628"/>
  <c r="BI623"/>
  <c r="BH623"/>
  <c r="BG623"/>
  <c r="BF623"/>
  <c r="T623"/>
  <c r="R623"/>
  <c r="P623"/>
  <c r="BI618"/>
  <c r="BH618"/>
  <c r="BG618"/>
  <c r="BF618"/>
  <c r="T618"/>
  <c r="R618"/>
  <c r="P618"/>
  <c r="BI606"/>
  <c r="BH606"/>
  <c r="BG606"/>
  <c r="BF606"/>
  <c r="T606"/>
  <c r="R606"/>
  <c r="P606"/>
  <c r="BI592"/>
  <c r="BH592"/>
  <c r="BG592"/>
  <c r="BF592"/>
  <c r="T592"/>
  <c r="R592"/>
  <c r="P592"/>
  <c r="BI587"/>
  <c r="BH587"/>
  <c r="BG587"/>
  <c r="BF587"/>
  <c r="T587"/>
  <c r="R587"/>
  <c r="P587"/>
  <c r="BI580"/>
  <c r="BH580"/>
  <c r="BG580"/>
  <c r="BF580"/>
  <c r="T580"/>
  <c r="R580"/>
  <c r="P580"/>
  <c r="BI572"/>
  <c r="BH572"/>
  <c r="BG572"/>
  <c r="BF572"/>
  <c r="T572"/>
  <c r="R572"/>
  <c r="P572"/>
  <c r="BI557"/>
  <c r="BH557"/>
  <c r="BG557"/>
  <c r="BF557"/>
  <c r="T557"/>
  <c r="R557"/>
  <c r="P557"/>
  <c r="BI549"/>
  <c r="BH549"/>
  <c r="BG549"/>
  <c r="BF549"/>
  <c r="T549"/>
  <c r="R549"/>
  <c r="P549"/>
  <c r="BI544"/>
  <c r="BH544"/>
  <c r="BG544"/>
  <c r="BF544"/>
  <c r="T544"/>
  <c r="R544"/>
  <c r="P544"/>
  <c r="BI539"/>
  <c r="BH539"/>
  <c r="BG539"/>
  <c r="BF539"/>
  <c r="T539"/>
  <c r="R539"/>
  <c r="P539"/>
  <c r="BI533"/>
  <c r="BH533"/>
  <c r="BG533"/>
  <c r="BF533"/>
  <c r="T533"/>
  <c r="T532"/>
  <c r="R533"/>
  <c r="R532"/>
  <c r="P533"/>
  <c r="P532"/>
  <c r="BI521"/>
  <c r="BH521"/>
  <c r="BG521"/>
  <c r="BF521"/>
  <c r="T521"/>
  <c r="R521"/>
  <c r="P521"/>
  <c r="BI513"/>
  <c r="BH513"/>
  <c r="BG513"/>
  <c r="BF513"/>
  <c r="T513"/>
  <c r="R513"/>
  <c r="P513"/>
  <c r="BI509"/>
  <c r="BH509"/>
  <c r="BG509"/>
  <c r="BF509"/>
  <c r="T509"/>
  <c r="R509"/>
  <c r="P509"/>
  <c r="BI503"/>
  <c r="BH503"/>
  <c r="BG503"/>
  <c r="BF503"/>
  <c r="T503"/>
  <c r="R503"/>
  <c r="P503"/>
  <c r="BI500"/>
  <c r="BH500"/>
  <c r="BG500"/>
  <c r="BF500"/>
  <c r="T500"/>
  <c r="R500"/>
  <c r="P500"/>
  <c r="BI495"/>
  <c r="BH495"/>
  <c r="BG495"/>
  <c r="BF495"/>
  <c r="T495"/>
  <c r="R495"/>
  <c r="P495"/>
  <c r="BI490"/>
  <c r="BH490"/>
  <c r="BG490"/>
  <c r="BF490"/>
  <c r="T490"/>
  <c r="R490"/>
  <c r="P490"/>
  <c r="BI486"/>
  <c r="BH486"/>
  <c r="BG486"/>
  <c r="BF486"/>
  <c r="T486"/>
  <c r="R486"/>
  <c r="P486"/>
  <c r="BI479"/>
  <c r="BH479"/>
  <c r="BG479"/>
  <c r="BF479"/>
  <c r="T479"/>
  <c r="R479"/>
  <c r="P479"/>
  <c r="BI472"/>
  <c r="BH472"/>
  <c r="BG472"/>
  <c r="BF472"/>
  <c r="T472"/>
  <c r="R472"/>
  <c r="P472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5"/>
  <c r="BH435"/>
  <c r="BG435"/>
  <c r="BF435"/>
  <c r="T435"/>
  <c r="R435"/>
  <c r="P435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20"/>
  <c r="BH420"/>
  <c r="BG420"/>
  <c r="BF420"/>
  <c r="T420"/>
  <c r="R420"/>
  <c r="P420"/>
  <c r="BI413"/>
  <c r="BH413"/>
  <c r="BG413"/>
  <c r="BF413"/>
  <c r="T413"/>
  <c r="R413"/>
  <c r="P413"/>
  <c r="BI409"/>
  <c r="BH409"/>
  <c r="BG409"/>
  <c r="BF409"/>
  <c r="T409"/>
  <c r="R409"/>
  <c r="P409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1"/>
  <c r="BH381"/>
  <c r="BG381"/>
  <c r="BF381"/>
  <c r="T381"/>
  <c r="R381"/>
  <c r="P381"/>
  <c r="BI372"/>
  <c r="BH372"/>
  <c r="BG372"/>
  <c r="BF372"/>
  <c r="T372"/>
  <c r="R372"/>
  <c r="P372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0"/>
  <c r="BH290"/>
  <c r="BG290"/>
  <c r="BF290"/>
  <c r="T290"/>
  <c r="R290"/>
  <c r="P290"/>
  <c r="BI283"/>
  <c r="BH283"/>
  <c r="BG283"/>
  <c r="BF283"/>
  <c r="T283"/>
  <c r="R283"/>
  <c r="P283"/>
  <c r="BI279"/>
  <c r="BH279"/>
  <c r="BG279"/>
  <c r="BF279"/>
  <c r="T279"/>
  <c r="R279"/>
  <c r="P279"/>
  <c r="BI270"/>
  <c r="BH270"/>
  <c r="BG270"/>
  <c r="BF270"/>
  <c r="T270"/>
  <c r="R270"/>
  <c r="P270"/>
  <c r="BI263"/>
  <c r="BH263"/>
  <c r="BG263"/>
  <c r="BF263"/>
  <c r="T263"/>
  <c r="R263"/>
  <c r="P263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28"/>
  <c r="BH228"/>
  <c r="BG228"/>
  <c r="BF228"/>
  <c r="T228"/>
  <c r="R228"/>
  <c r="P228"/>
  <c r="BI219"/>
  <c r="BH219"/>
  <c r="BG219"/>
  <c r="BF219"/>
  <c r="T219"/>
  <c r="R219"/>
  <c r="P219"/>
  <c r="BI212"/>
  <c r="BH212"/>
  <c r="BG212"/>
  <c r="BF212"/>
  <c r="T212"/>
  <c r="R212"/>
  <c r="P212"/>
  <c r="BI207"/>
  <c r="BH207"/>
  <c r="BG207"/>
  <c r="BF207"/>
  <c r="T207"/>
  <c r="R207"/>
  <c r="P207"/>
  <c r="BI200"/>
  <c r="BH200"/>
  <c r="BG200"/>
  <c r="BF200"/>
  <c r="T200"/>
  <c r="R200"/>
  <c r="P200"/>
  <c r="BI195"/>
  <c r="BH195"/>
  <c r="BG195"/>
  <c r="BF195"/>
  <c r="T195"/>
  <c r="R195"/>
  <c r="P195"/>
  <c r="BI188"/>
  <c r="BH188"/>
  <c r="BG188"/>
  <c r="BF188"/>
  <c r="T188"/>
  <c r="R188"/>
  <c r="P188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6"/>
  <c r="BH156"/>
  <c r="BG156"/>
  <c r="BF156"/>
  <c r="T156"/>
  <c r="R156"/>
  <c r="P156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6"/>
  <c r="BH106"/>
  <c r="BG106"/>
  <c r="BF106"/>
  <c r="T106"/>
  <c r="R106"/>
  <c r="P106"/>
  <c r="BI101"/>
  <c r="BH101"/>
  <c r="BG101"/>
  <c r="BF101"/>
  <c r="T101"/>
  <c r="R101"/>
  <c r="P101"/>
  <c r="F92"/>
  <c r="E90"/>
  <c r="F52"/>
  <c r="E50"/>
  <c r="J24"/>
  <c r="E24"/>
  <c r="J95"/>
  <c r="J23"/>
  <c r="J21"/>
  <c r="E21"/>
  <c r="J94"/>
  <c r="J20"/>
  <c r="J18"/>
  <c r="E18"/>
  <c r="F95"/>
  <c r="J17"/>
  <c r="J15"/>
  <c r="E15"/>
  <c r="F94"/>
  <c r="J14"/>
  <c r="J12"/>
  <c r="J92"/>
  <c r="E7"/>
  <c r="E88"/>
  <c i="1" r="L50"/>
  <c r="AM50"/>
  <c r="AM49"/>
  <c r="L49"/>
  <c r="AM47"/>
  <c r="L47"/>
  <c r="L45"/>
  <c r="L44"/>
  <c i="2" r="J964"/>
  <c r="J836"/>
  <c r="J762"/>
  <c r="BK623"/>
  <c r="BK490"/>
  <c r="BK413"/>
  <c r="BK247"/>
  <c r="BK128"/>
  <c r="BK868"/>
  <c r="J767"/>
  <c r="BK628"/>
  <c r="BK486"/>
  <c r="J420"/>
  <c r="BK303"/>
  <c r="BK987"/>
  <c r="BK969"/>
  <c r="BK937"/>
  <c r="J826"/>
  <c r="J706"/>
  <c r="BK533"/>
  <c r="J409"/>
  <c r="J299"/>
  <c r="J156"/>
  <c r="BK942"/>
  <c r="J868"/>
  <c r="BK743"/>
  <c r="BK557"/>
  <c r="BK423"/>
  <c r="J320"/>
  <c r="J177"/>
  <c r="J926"/>
  <c r="BK829"/>
  <c r="J739"/>
  <c r="J628"/>
  <c r="BK513"/>
  <c r="J457"/>
  <c r="BK381"/>
  <c r="BK270"/>
  <c r="BK143"/>
  <c r="J101"/>
  <c r="J858"/>
  <c r="J782"/>
  <c r="J715"/>
  <c r="BK637"/>
  <c r="J513"/>
  <c r="J461"/>
  <c r="J413"/>
  <c r="BK354"/>
  <c r="BK252"/>
  <c r="J163"/>
  <c r="J34"/>
  <c r="BK974"/>
  <c r="J896"/>
  <c r="BK782"/>
  <c r="BK710"/>
  <c r="J465"/>
  <c r="BK361"/>
  <c r="J237"/>
  <c r="J974"/>
  <c r="BK934"/>
  <c r="J799"/>
  <c r="J693"/>
  <c r="J521"/>
  <c r="J368"/>
  <c r="BK263"/>
  <c r="J113"/>
  <c r="BK978"/>
  <c r="J922"/>
  <c r="J804"/>
  <c r="J587"/>
  <c r="BK461"/>
  <c r="BK365"/>
  <c r="J212"/>
  <c r="BK113"/>
  <c r="J848"/>
  <c r="J710"/>
  <c r="J539"/>
  <c r="BK372"/>
  <c r="BK219"/>
  <c r="J106"/>
  <c r="J889"/>
  <c r="BK794"/>
  <c r="BK719"/>
  <c r="BK572"/>
  <c r="J490"/>
  <c r="BK398"/>
  <c r="J290"/>
  <c r="BK184"/>
  <c r="J118"/>
  <c r="J886"/>
  <c r="BK821"/>
  <c r="BK748"/>
  <c r="J684"/>
  <c r="BK580"/>
  <c r="J495"/>
  <c r="J398"/>
  <c r="J330"/>
  <c r="BK237"/>
  <c r="J184"/>
  <c r="BK101"/>
  <c r="BK907"/>
  <c r="BK878"/>
  <c r="J829"/>
  <c r="J777"/>
  <c r="BK715"/>
  <c r="J701"/>
  <c r="J623"/>
  <c r="J533"/>
  <c r="BK457"/>
  <c r="BK445"/>
  <c r="BK402"/>
  <c r="J340"/>
  <c r="J283"/>
  <c r="BK951"/>
  <c r="J572"/>
  <c r="J430"/>
  <c r="BK350"/>
  <c r="J188"/>
  <c r="BK106"/>
  <c r="BK910"/>
  <c r="BK242"/>
  <c r="F37"/>
  <c r="BK902"/>
  <c r="J592"/>
  <c r="J450"/>
  <c r="J372"/>
  <c r="BK207"/>
  <c r="BK964"/>
  <c r="BK853"/>
  <c r="BK739"/>
  <c r="J580"/>
  <c r="BK439"/>
  <c r="J350"/>
  <c r="BK177"/>
  <c r="BK982"/>
  <c r="J951"/>
  <c r="BK840"/>
  <c r="BK754"/>
  <c r="J618"/>
  <c r="J453"/>
  <c r="J354"/>
  <c r="J128"/>
  <c r="J899"/>
  <c r="BK759"/>
  <c r="BK606"/>
  <c r="J442"/>
  <c r="J358"/>
  <c r="J263"/>
  <c r="J148"/>
  <c r="J910"/>
  <c r="J817"/>
  <c r="J698"/>
  <c r="J606"/>
  <c r="J503"/>
  <c r="J435"/>
  <c r="J325"/>
  <c r="J207"/>
  <c r="F34"/>
  <c r="J937"/>
  <c r="BK817"/>
  <c r="BK725"/>
  <c r="BK544"/>
  <c r="BK390"/>
  <c r="J270"/>
  <c r="BK156"/>
  <c r="BK946"/>
  <c r="J821"/>
  <c r="J725"/>
  <c r="J544"/>
  <c r="J427"/>
  <c r="BK212"/>
  <c r="J987"/>
  <c r="BK960"/>
  <c r="BK886"/>
  <c r="J735"/>
  <c r="J500"/>
  <c r="BK340"/>
  <c r="BK188"/>
  <c r="BK955"/>
  <c r="J907"/>
  <c r="BK787"/>
  <c r="BK693"/>
  <c r="BK453"/>
  <c r="BK335"/>
  <c r="J242"/>
  <c r="J123"/>
  <c r="J942"/>
  <c r="J853"/>
  <c r="J759"/>
  <c r="BK647"/>
  <c r="J472"/>
  <c r="J361"/>
  <c r="J247"/>
  <c r="BK163"/>
  <c r="BK899"/>
  <c r="J840"/>
  <c r="BK767"/>
  <c r="BK701"/>
  <c r="BK618"/>
  <c r="J445"/>
  <c r="BK368"/>
  <c r="J308"/>
  <c r="J219"/>
  <c r="BK138"/>
  <c r="BK930"/>
  <c r="BK848"/>
  <c r="J794"/>
  <c r="J748"/>
  <c r="BK684"/>
  <c r="BK587"/>
  <c r="J509"/>
  <c r="BK435"/>
  <c r="J381"/>
  <c r="J303"/>
  <c r="BK926"/>
  <c r="BK804"/>
  <c r="J675"/>
  <c r="J439"/>
  <c r="BK308"/>
  <c r="J170"/>
  <c i="1" r="AS54"/>
  <c i="2" r="BK922"/>
  <c r="J754"/>
  <c r="J665"/>
  <c r="BK500"/>
  <c r="J394"/>
  <c r="BK283"/>
  <c r="BK148"/>
  <c r="J969"/>
  <c r="J863"/>
  <c r="J774"/>
  <c r="J647"/>
  <c r="BK479"/>
  <c r="J390"/>
  <c r="BK228"/>
  <c r="J934"/>
  <c r="BK826"/>
  <c r="J770"/>
  <c r="J670"/>
  <c r="BK495"/>
  <c r="BK394"/>
  <c r="J279"/>
  <c r="BK195"/>
  <c r="F36"/>
  <c r="BK915"/>
  <c r="J878"/>
  <c r="BK774"/>
  <c r="BK698"/>
  <c r="BK521"/>
  <c r="J402"/>
  <c r="BK290"/>
  <c r="J143"/>
  <c r="J960"/>
  <c r="BK889"/>
  <c r="BK777"/>
  <c r="BK592"/>
  <c r="BK450"/>
  <c r="BK358"/>
  <c r="J195"/>
  <c r="J982"/>
  <c r="J902"/>
  <c r="J787"/>
  <c r="BK675"/>
  <c r="BK509"/>
  <c r="BK427"/>
  <c r="J252"/>
  <c r="F35"/>
  <c r="J946"/>
  <c r="BK858"/>
  <c r="J743"/>
  <c r="BK656"/>
  <c r="BK503"/>
  <c r="J335"/>
  <c r="BK200"/>
  <c r="BK118"/>
  <c r="BK836"/>
  <c r="BK706"/>
  <c r="BK465"/>
  <c r="BK330"/>
  <c r="BK133"/>
  <c r="J978"/>
  <c r="J930"/>
  <c r="J719"/>
  <c r="J557"/>
  <c r="BK442"/>
  <c r="BK320"/>
  <c r="BK170"/>
  <c r="J919"/>
  <c r="J812"/>
  <c r="J730"/>
  <c r="J637"/>
  <c r="J479"/>
  <c r="BK409"/>
  <c r="BK299"/>
  <c r="J138"/>
  <c r="J955"/>
  <c r="BK863"/>
  <c r="BK770"/>
  <c r="BK670"/>
  <c r="BK539"/>
  <c r="BK420"/>
  <c r="BK345"/>
  <c r="J228"/>
  <c r="J133"/>
  <c r="J915"/>
  <c r="BK799"/>
  <c r="BK735"/>
  <c r="BK665"/>
  <c r="J549"/>
  <c r="J486"/>
  <c r="BK430"/>
  <c r="J345"/>
  <c r="BK279"/>
  <c r="J200"/>
  <c r="BK123"/>
  <c r="BK919"/>
  <c r="BK896"/>
  <c r="BK812"/>
  <c r="BK762"/>
  <c r="BK730"/>
  <c r="J656"/>
  <c r="BK549"/>
  <c r="BK472"/>
  <c r="J423"/>
  <c r="J365"/>
  <c r="BK325"/>
  <c l="1" r="R471"/>
  <c r="T605"/>
  <c r="R724"/>
  <c r="BK885"/>
  <c r="J885"/>
  <c r="J69"/>
  <c r="R906"/>
  <c r="P471"/>
  <c r="R538"/>
  <c r="T753"/>
  <c r="P906"/>
  <c r="BK941"/>
  <c r="J941"/>
  <c r="J73"/>
  <c r="T950"/>
  <c r="BK100"/>
  <c r="J100"/>
  <c r="J61"/>
  <c r="BK605"/>
  <c r="J605"/>
  <c r="J65"/>
  <c r="T724"/>
  <c r="P914"/>
  <c r="P100"/>
  <c r="BK538"/>
  <c r="J538"/>
  <c r="J64"/>
  <c r="BK753"/>
  <c r="J753"/>
  <c r="J68"/>
  <c r="T885"/>
  <c r="P941"/>
  <c r="P950"/>
  <c r="R973"/>
  <c r="R100"/>
  <c r="T538"/>
  <c r="P753"/>
  <c r="BK906"/>
  <c r="J906"/>
  <c r="J70"/>
  <c r="R914"/>
  <c r="T941"/>
  <c r="BK959"/>
  <c r="J959"/>
  <c r="J75"/>
  <c r="BK973"/>
  <c r="J973"/>
  <c r="J77"/>
  <c r="T100"/>
  <c r="T99"/>
  <c r="P605"/>
  <c r="BK724"/>
  <c r="J724"/>
  <c r="J67"/>
  <c r="P885"/>
  <c r="T906"/>
  <c r="BK950"/>
  <c r="J950"/>
  <c r="J74"/>
  <c r="P959"/>
  <c r="P973"/>
  <c r="BK471"/>
  <c r="J471"/>
  <c r="J62"/>
  <c r="R605"/>
  <c r="P724"/>
  <c r="R885"/>
  <c r="T914"/>
  <c r="R950"/>
  <c r="T959"/>
  <c r="T973"/>
  <c r="T471"/>
  <c r="P538"/>
  <c r="R753"/>
  <c r="BK914"/>
  <c r="J914"/>
  <c r="J72"/>
  <c r="R941"/>
  <c r="R959"/>
  <c r="BK718"/>
  <c r="J718"/>
  <c r="J66"/>
  <c r="BK968"/>
  <c r="J968"/>
  <c r="J76"/>
  <c r="BK986"/>
  <c r="J986"/>
  <c r="J78"/>
  <c r="BK532"/>
  <c r="J532"/>
  <c r="J63"/>
  <c i="1" r="AW55"/>
  <c r="BB55"/>
  <c r="BD55"/>
  <c r="BA55"/>
  <c i="2" r="E48"/>
  <c r="J52"/>
  <c r="F54"/>
  <c r="J54"/>
  <c r="F55"/>
  <c r="J55"/>
  <c r="BE101"/>
  <c r="BE106"/>
  <c r="BE113"/>
  <c r="BE118"/>
  <c r="BE123"/>
  <c r="BE128"/>
  <c r="BE133"/>
  <c r="BE138"/>
  <c r="BE143"/>
  <c r="BE148"/>
  <c r="BE156"/>
  <c r="BE163"/>
  <c r="BE170"/>
  <c r="BE177"/>
  <c r="BE184"/>
  <c r="BE188"/>
  <c r="BE195"/>
  <c r="BE200"/>
  <c r="BE207"/>
  <c r="BE212"/>
  <c r="BE219"/>
  <c r="BE228"/>
  <c r="BE237"/>
  <c r="BE242"/>
  <c r="BE247"/>
  <c r="BE252"/>
  <c r="BE263"/>
  <c r="BE270"/>
  <c r="BE279"/>
  <c r="BE283"/>
  <c r="BE290"/>
  <c r="BE299"/>
  <c r="BE303"/>
  <c r="BE308"/>
  <c r="BE320"/>
  <c r="BE325"/>
  <c r="BE330"/>
  <c r="BE335"/>
  <c r="BE340"/>
  <c r="BE345"/>
  <c r="BE350"/>
  <c r="BE354"/>
  <c r="BE358"/>
  <c r="BE361"/>
  <c r="BE365"/>
  <c r="BE368"/>
  <c r="BE372"/>
  <c r="BE381"/>
  <c r="BE390"/>
  <c r="BE394"/>
  <c r="BE398"/>
  <c r="BE402"/>
  <c r="BE409"/>
  <c r="BE413"/>
  <c r="BE420"/>
  <c r="BE423"/>
  <c r="BE427"/>
  <c r="BE430"/>
  <c r="BE435"/>
  <c r="BE439"/>
  <c r="BE442"/>
  <c r="BE445"/>
  <c r="BE450"/>
  <c r="BE453"/>
  <c r="BE457"/>
  <c r="BE461"/>
  <c r="BE465"/>
  <c r="BE472"/>
  <c r="BE479"/>
  <c r="BE486"/>
  <c r="BE490"/>
  <c r="BE495"/>
  <c r="BE500"/>
  <c r="BE503"/>
  <c r="BE509"/>
  <c r="BE513"/>
  <c r="BE521"/>
  <c r="BE533"/>
  <c r="BE539"/>
  <c r="BE544"/>
  <c r="BE549"/>
  <c r="BE557"/>
  <c r="BE572"/>
  <c r="BE580"/>
  <c r="BE587"/>
  <c r="BE592"/>
  <c r="BE606"/>
  <c r="BE618"/>
  <c r="BE623"/>
  <c r="BE628"/>
  <c r="BE637"/>
  <c r="BE647"/>
  <c r="BE656"/>
  <c r="BE665"/>
  <c r="BE670"/>
  <c r="BE675"/>
  <c r="BE684"/>
  <c r="BE693"/>
  <c r="BE698"/>
  <c r="BE701"/>
  <c r="BE706"/>
  <c r="BE710"/>
  <c r="BE715"/>
  <c r="BE719"/>
  <c r="BE725"/>
  <c r="BE730"/>
  <c r="BE735"/>
  <c r="BE739"/>
  <c r="BE743"/>
  <c r="BE748"/>
  <c r="BE754"/>
  <c r="BE759"/>
  <c r="BE762"/>
  <c r="BE767"/>
  <c r="BE770"/>
  <c r="BE774"/>
  <c r="BE777"/>
  <c r="BE782"/>
  <c r="BE787"/>
  <c r="BE794"/>
  <c r="BE799"/>
  <c r="BE804"/>
  <c r="BE812"/>
  <c r="BE817"/>
  <c r="BE821"/>
  <c r="BE826"/>
  <c r="BE829"/>
  <c r="BE836"/>
  <c r="BE840"/>
  <c r="BE848"/>
  <c r="BE853"/>
  <c r="BE858"/>
  <c r="BE863"/>
  <c r="BE868"/>
  <c r="BE878"/>
  <c r="BE886"/>
  <c r="BE889"/>
  <c r="BE896"/>
  <c r="BE899"/>
  <c r="BE902"/>
  <c r="BE907"/>
  <c r="BE910"/>
  <c r="BE915"/>
  <c r="BE919"/>
  <c r="BE922"/>
  <c r="BE926"/>
  <c r="BE930"/>
  <c r="BE934"/>
  <c r="BE937"/>
  <c r="BE942"/>
  <c r="BE946"/>
  <c r="BE951"/>
  <c r="BE955"/>
  <c r="BE960"/>
  <c r="BE964"/>
  <c r="BE969"/>
  <c r="BE974"/>
  <c r="BE978"/>
  <c r="BE982"/>
  <c r="BE987"/>
  <c i="1" r="BC55"/>
  <c r="BB54"/>
  <c r="W31"/>
  <c r="BD54"/>
  <c r="W33"/>
  <c r="BA54"/>
  <c r="W30"/>
  <c r="BC54"/>
  <c r="W32"/>
  <c i="2" l="1" r="R99"/>
  <c r="P99"/>
  <c r="T913"/>
  <c r="T98"/>
  <c r="R913"/>
  <c r="R98"/>
  <c r="P913"/>
  <c r="P98"/>
  <c i="1" r="AU55"/>
  <c i="2" r="BK99"/>
  <c r="BK913"/>
  <c r="J913"/>
  <c r="J71"/>
  <c i="1" r="AY54"/>
  <c i="2" r="J33"/>
  <c i="1" r="AV55"/>
  <c r="AT55"/>
  <c r="AX54"/>
  <c r="AW54"/>
  <c r="AK30"/>
  <c i="2" r="F33"/>
  <c i="1" r="AZ55"/>
  <c r="AZ54"/>
  <c r="W29"/>
  <c r="AU54"/>
  <c i="2" l="1" r="BK98"/>
  <c r="J98"/>
  <c r="J99"/>
  <c r="J60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<sst xmlns="http://schemas.openxmlformats.org/spreadsheetml/2006/main">
  <si>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</si>
  <si>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</si>
  <si>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</si>
  <si>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</si>
  <si>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</si>
  <si>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{407567df-926f-4672-acf6-e044e7a8c54e}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</si>
  <si>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</si>
  <si>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</si>
  <si>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</si>
  <si>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</si>
  <si>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</si>
  <si>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</si>
  <si>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</si>
  <si>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</si>
  <si>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2023-009-1a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</si>
  <si>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</si>
  <si>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</si>
  <si>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C9 v k.ú. Dlouhá Stropnice</t>
  </si>
  <si>
    <t>KSO:</t>
  </si>
  <si>
    <t/>
  </si>
  <si>
    <t>CC-CZ:</t>
  </si>
  <si>
    <t>Místo:</t>
  </si>
  <si>
    <t xml:space="preserve"> </t>
  </si>
  <si>
    <t>Datum:</t>
  </si>
  <si>
    <t>5. 9. 2024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</si>
  <si>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</si>
  <si>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</si>
  <si>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</si>
  <si>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</si>
  <si>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</si>
  <si>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</si>
  <si>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</si>
  <si>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</si>
  <si>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</si>
  <si>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</si>
  <si>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</si>
  <si>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</si>
  <si>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</si>
  <si>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</si>
  <si>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</si>
  <si>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</si>
  <si>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</si>
  <si>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</si>
  <si>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</si>
  <si>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</si>
  <si>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</si>
  <si>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</si>
  <si>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</si>
  <si>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</si>
  <si>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</si>
  <si>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</si>
  <si>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</si>
  <si>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</si>
  <si>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</si>
  <si>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</si>
  <si>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</si>
  <si>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</si>
  <si>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</si>
  <si>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</si>
  <si>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</si>
  <si>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</si>
  <si>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</si>
  <si>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</si>
  <si>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</si>
  <si>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</si>
  <si>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</si>
  <si>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</si>
  <si>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</si>
  <si>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</si>
  <si>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</si>
  <si>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</si>
  <si>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</si>
  <si>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</si>
  <si>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</si>
  <si>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</si>
  <si>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Polní cesta C9 - 1. část</t>
  </si>
  <si>
    <t>STA</t>
  </si>
  <si>
    <t>1</t>
  </si>
  <si>
    <t>{3182a168-df62-49e1-acea-407c69712427}</t>
  </si>
  <si>
    <t>2</t>
  </si>
  <si>
    <t>KRYCÍ LIST SOUPISU PRACÍ</t>
  </si>
  <si>
    <t>Objekt:</t>
  </si>
  <si>
    <t>101 - Polní cesta C9 - 1.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</si>
  <si>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</si>
  <si>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</si>
  <si>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</si>
  <si>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</si>
  <si>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</si>
  <si>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</si>
  <si>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</si>
  <si>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</si>
  <si>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</si>
  <si>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</si>
  <si>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</si>
  <si>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</si>
  <si>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</si>
  <si>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</si>
  <si>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</si>
  <si>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</si>
  <si>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</si>
  <si>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</si>
  <si>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</si>
  <si>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</si>
  <si>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</si>
  <si>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</si>
  <si>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</si>
  <si>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</si>
  <si>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</si>
  <si>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</si>
  <si>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</si>
  <si>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</si>
  <si>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</si>
  <si>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</si>
  <si>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</si>
  <si>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</si>
  <si>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</si>
  <si>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</si>
  <si>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</si>
  <si>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</si>
  <si>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</si>
  <si>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</si>
  <si>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</si>
  <si>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</si>
  <si>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</si>
  <si>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111111102</t>
  </si>
  <si>
    <t>Odstranění travin ve svahu přes 1:5 ručně</t>
  </si>
  <si>
    <t>m2</t>
  </si>
  <si>
    <t>CS ÚRS 2024 02</t>
  </si>
  <si>
    <t>4</t>
  </si>
  <si>
    <t>1772500008</t>
  </si>
  <si>
    <t>PP</t>
  </si>
  <si>
    <t>Odstranění travin a rákosu ručně travin pro jakoukoli plochu ve svahu sklonu přes 1:5</t>
  </si>
  <si>
    <t>Online PSC</t>
  </si>
  <si>
    <t>https://podminky.urs.cz/item/CS_URS_2024_02/111111102</t>
  </si>
  <si>
    <t>P</t>
  </si>
  <si>
    <t>Poznámka k položce:_x000d_
Poznámka k položce: _x000d_
- včetně kompletní likvidace odpadu zhotovitelem,_x000d_
včetně naložení, odvozu, složení a příp. poplatků</t>
  </si>
  <si>
    <t>VV</t>
  </si>
  <si>
    <t>"Stávající příkop mezi stromy km 0,000-0,420 P, prům. šířka 2,8m" 420*2,8</t>
  </si>
  <si>
    <t>111151103</t>
  </si>
  <si>
    <t>Odstranění travin z celkové plochy přes 500 m2 strojně</t>
  </si>
  <si>
    <t>2000856627</t>
  </si>
  <si>
    <t>Odstranění travin a rákosu strojně travin, při celkové ploše přes 500 m2</t>
  </si>
  <si>
    <t>https://podminky.urs.cz/item/CS_URS_2024_02/111151103</t>
  </si>
  <si>
    <t>Poznámka k položce:_x000d_
Poznámka k položce: _x000d_
- včetně kompletní likvidace odpadu zhotovitelem,_x000d_
včetně naložení, odvozu, složení, uložení a příp. poplatků</t>
  </si>
  <si>
    <t>"km 0,000-0,630 vlevo, prům. šířka 4,0 m" 630*4,0</t>
  </si>
  <si>
    <t>"zbývající pruhy podél stavby, prům. šířka 1,5 m" ((2*1238)-(630+420))*1,5</t>
  </si>
  <si>
    <t>Součet</t>
  </si>
  <si>
    <t>3</t>
  </si>
  <si>
    <t>111211101</t>
  </si>
  <si>
    <t>Odstranění křovin a stromů průměru kmene do 100 mm i s kořeny sklonu terénu do 1:5 ručně</t>
  </si>
  <si>
    <t>-929840597</t>
  </si>
  <si>
    <t>Odstranění křovin a stromů s odstraněním kořenů ručně průměru kmene do 100 mm jakékoliv plochy v rovině nebo ve svahu o sklonu do 1:5</t>
  </si>
  <si>
    <t>https://podminky.urs.cz/item/CS_URS_2024_02/111211101</t>
  </si>
  <si>
    <t>Poznámka k položce:_x000d_
Poznámka k položce:_x000d_
- odvoz na mezideponii (mezideponie není součástí_x000d_
stavby - zajišťuje zhotovitel) k dalšímu zpracování,_x000d_
zlikvidují se štěpkováním (konečné využití štěpků zajistí_x000d_
zhotovitel)_x000d_
- cena je včetně veškeré dopravy, štěpkování i_x000d_
manipulace s dřevní hmotou</t>
  </si>
  <si>
    <t>"Křoví a drobný náletový porost, dle přílohy č. F-5." 2816</t>
  </si>
  <si>
    <t>111301111</t>
  </si>
  <si>
    <t>Sejmutí drnu tl do 100 mm s přemístěním do 50 m nebo naložením na dopravní prostředek</t>
  </si>
  <si>
    <t>1210337541</t>
  </si>
  <si>
    <t>Sejmutí drnu tl. do 100 mm, v jakékoliv ploše</t>
  </si>
  <si>
    <t>https://podminky.urs.cz/item/CS_URS_2024_02/111301111</t>
  </si>
  <si>
    <t>Poznámka k položce:_x000d_
Poznámka k položce:_x000d_
POZOR, tloušťka 200 mm!_x000d_
nevhodná zemina - odvoz na skládku zajištěnou zhotovitelem_x000d_
- včetně naložení a složení</t>
  </si>
  <si>
    <t>"tloušťka 200 mm, dle SVK" 718,8/0,2</t>
  </si>
  <si>
    <t>5</t>
  </si>
  <si>
    <t>112101101</t>
  </si>
  <si>
    <t>Odstranění stromů listnatých průměru kmene přes 100 do 300 mm</t>
  </si>
  <si>
    <t>kus</t>
  </si>
  <si>
    <t>2033041875</t>
  </si>
  <si>
    <t>Odstranění stromů s odřezáním kmene a s odvětvením listnatých, průměru kmene přes 100 do 300 mm</t>
  </si>
  <si>
    <t>https://podminky.urs.cz/item/CS_URS_2024_02/112101101</t>
  </si>
  <si>
    <t>Poznámka k položce:_x000d_
Poznámka k položce:_x000d_
- odvoz na mezideponii (mezideponie není součástí_x000d_
stavby - zajišťuje zhotovitel) k dalšímu zpracování, _x000d_
větve se zlikvidují štěpkováním (konečné využití_x000d_
štěpků zajistí zhotovitel), kmeny se předají majiteli_x000d_
- cena je včetně veškeré dopravy, štěpkování i_x000d_
manipulace s dřevní hmotou_x000d_
- cena je včetně občasných ovocných či jehličnatých stromů</t>
  </si>
  <si>
    <t>"dle přílohy č. F-5." 212</t>
  </si>
  <si>
    <t>6</t>
  </si>
  <si>
    <t>112101102</t>
  </si>
  <si>
    <t>Odstranění stromů listnatých průměru kmene přes 300 do 500 mm</t>
  </si>
  <si>
    <t>-1856016116</t>
  </si>
  <si>
    <t>Odstranění stromů s odřezáním kmene a s odvětvením listnatých, průměru kmene přes 300 do 500 mm</t>
  </si>
  <si>
    <t>https://podminky.urs.cz/item/CS_URS_2024_02/112101102</t>
  </si>
  <si>
    <t>"dle přílohy č. F-5." 51</t>
  </si>
  <si>
    <t>7</t>
  </si>
  <si>
    <t>112101103</t>
  </si>
  <si>
    <t>Odstranění stromů listnatých průměru kmene přes 500 do 700 mm</t>
  </si>
  <si>
    <t>185613520</t>
  </si>
  <si>
    <t>Odstranění stromů s odřezáním kmene a s odvětvením listnatých, průměru kmene přes 500 do 700 mm</t>
  </si>
  <si>
    <t>https://podminky.urs.cz/item/CS_URS_2024_02/112101103</t>
  </si>
  <si>
    <t>"dle přílohy č. F-5." 8</t>
  </si>
  <si>
    <t>8</t>
  </si>
  <si>
    <t>112101104</t>
  </si>
  <si>
    <t>Odstranění stromů listnatých průměru kmene přes 700 do 900 mm</t>
  </si>
  <si>
    <t>1831051964</t>
  </si>
  <si>
    <t>Odstranění stromů s odřezáním kmene a s odvětvením listnatých, průměru kmene přes 700 do 900 mm</t>
  </si>
  <si>
    <t>https://podminky.urs.cz/item/CS_URS_2024_02/112101104</t>
  </si>
  <si>
    <t>"dle přílohy č. F-5." 2</t>
  </si>
  <si>
    <t>9</t>
  </si>
  <si>
    <t>112101105</t>
  </si>
  <si>
    <t>Odstranění stromů listnatých průměru kmene přes 900 do 1100 mm</t>
  </si>
  <si>
    <t>849426625</t>
  </si>
  <si>
    <t>Odstranění stromů s odřezáním kmene a s odvětvením listnatých, průměru kmene přes 900 do 1100 mm</t>
  </si>
  <si>
    <t>https://podminky.urs.cz/item/CS_URS_2024_02/112101105</t>
  </si>
  <si>
    <t>10</t>
  </si>
  <si>
    <t>112251101</t>
  </si>
  <si>
    <t>Odstranění pařezů průměru přes 100 do 300 mm</t>
  </si>
  <si>
    <t>-2027893969</t>
  </si>
  <si>
    <t>Odstranění pařezů strojně s jejich vykopáním nebo vytrháním průměru přes 100 do 300 mm</t>
  </si>
  <si>
    <t>https://podminky.urs.cz/item/CS_URS_2024_02/112251101</t>
  </si>
  <si>
    <t>Poznámka k položce:_x000d_
Poznámka k položce:_x000d_
- odvoz na mezideponii (mezideponie není součástí_x000d_
stavby - zajišťuje zhotovitel) k dalšímu zpracování,_x000d_
pařezy se zlikvidují štěpkováním nebo frézováním _x000d_
(konečné využití štěpků zajistí zhotovitel),_x000d_
- cena je včetně případné likvidace kořenů_x000d_
- cena je včetně štěpkování pařezů či kořenů_x000d_
- cena je včetně veškeré dopravy, štěpkování i_x000d_
manipulace s dřevní hmotou</t>
  </si>
  <si>
    <t>"dle položky č. 112101101" 212</t>
  </si>
  <si>
    <t>"odstranění současných samostatných pařezů, odhadem" 20</t>
  </si>
  <si>
    <t>"odstranění malých pařezů z náletů dle pol.č. 111211101, odhadem" 100</t>
  </si>
  <si>
    <t>11</t>
  </si>
  <si>
    <t>112251102</t>
  </si>
  <si>
    <t>Odstranění pařezů průměru přes 300 do 500 mm</t>
  </si>
  <si>
    <t>-827759212</t>
  </si>
  <si>
    <t>Odstranění pařezů strojně s jejich vykopáním nebo vytrháním průměru přes 300 do 500 mm</t>
  </si>
  <si>
    <t>https://podminky.urs.cz/item/CS_URS_2024_02/112251102</t>
  </si>
  <si>
    <t>"dle položky č. 112101102" 51</t>
  </si>
  <si>
    <t>"odstranění současných samostatných pařezů, odhadem" 10</t>
  </si>
  <si>
    <t>112251103</t>
  </si>
  <si>
    <t>Odstranění pařezů průměru přes 500 do 700 mm</t>
  </si>
  <si>
    <t>-906115226</t>
  </si>
  <si>
    <t>Odstranění pařezů strojně s jejich vykopáním nebo vytrháním průměru přes 500 do 700 mm</t>
  </si>
  <si>
    <t>https://podminky.urs.cz/item/CS_URS_2024_02/112251103</t>
  </si>
  <si>
    <t>"dle položky č. 112101103" 8</t>
  </si>
  <si>
    <t>"odstranění současných samostatných pařezů, odhadem" 2</t>
  </si>
  <si>
    <t>13</t>
  </si>
  <si>
    <t>112251104</t>
  </si>
  <si>
    <t>Odstranění pařezů průměru přes 700 do 900 mm</t>
  </si>
  <si>
    <t>1634704019</t>
  </si>
  <si>
    <t>Odstranění pařezů strojně s jejich vykopáním nebo vytrháním průměru přes 700 do 900 mm</t>
  </si>
  <si>
    <t>https://podminky.urs.cz/item/CS_URS_2024_02/112251104</t>
  </si>
  <si>
    <t>"dle položky č. 112101104" 2</t>
  </si>
  <si>
    <t>"odstranění současných samostatných pařezů, odhadem" 1</t>
  </si>
  <si>
    <t>14</t>
  </si>
  <si>
    <t>112251105</t>
  </si>
  <si>
    <t>Odstranění pařezů průměru přes 900 do 1100 mm</t>
  </si>
  <si>
    <t>-1353835970</t>
  </si>
  <si>
    <t>Odstranění pařezů strojně s jejich vykopáním nebo vytrháním průměru přes 900 do 1100 mm</t>
  </si>
  <si>
    <t>https://podminky.urs.cz/item/CS_URS_2024_02/112251105</t>
  </si>
  <si>
    <t>"dle položky č. 112101105" 2</t>
  </si>
  <si>
    <t>15</t>
  </si>
  <si>
    <t>113107224</t>
  </si>
  <si>
    <t>Odstranění podkladu z kameniva drceného tl přes 300 do 400 mm strojně pl přes 200 m2</t>
  </si>
  <si>
    <t>-1579491822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</si>
  <si>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</si>
  <si>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 xml:space="preserve">Poznámka k položce:_x000d_
Poznámka k položce:_x000d_
- odstranění stávající konstrukce vozovky cesty _x000d_
  z nestmelených vrstev v tl. 300 mm (dalších odhadem_x000d_
  100 mm do celkové tl. 400 mm tvoří penetrační makadam)_x000d_
- z toho odhadem 50% bude k použití ve stavbě = odvoz na _x000d_
  mezideponii (mezideponie není součástí stavby - zajišťuje zhotovitel)_x000d_
- včetně naložení a složení_x000d_
- zbývajících odhadem 50% nevhodná zemina =  odvoz na _x000d_
  skládku zajištěnou zhotovitelem_x000d_
- včetně naložení a složení</t>
  </si>
  <si>
    <t>"dle SVK" 1737,9/0,40</t>
  </si>
  <si>
    <t>16</t>
  </si>
  <si>
    <t>113107242</t>
  </si>
  <si>
    <t>Odstranění podkladu živičného tl přes 50 do 100 mm strojně pl přes 200 m2</t>
  </si>
  <si>
    <t>-1899563866</t>
  </si>
  <si>
    <t>Odstranění podkladů nebo krytů strojně plochy jednotlivě přes 200 m2 s přemístěním hmot na skládku na vzdálenost do 20 m nebo s naložením na dopravní prostředek živičných, o tl. vrstvy přes 50 do 100 mm</t>
  </si>
  <si>
    <t>https://podminky.urs.cz/item/CS_URS_2024_02/113107242</t>
  </si>
  <si>
    <t xml:space="preserve">Poznámka k položce:_x000d_
Poznámka k položce:_x000d_
- průměrná tloušťka cca 60 mm_x000d_
- bude použito do aktivní zóny_x000d_
- odvoz na mezideponii k použití ve stavbě_x000d_
  (mezideponie není součástí stavby - zajišťuje zhotovitel)_x000d_
- včetně naložení a složení_x000d_
</t>
  </si>
  <si>
    <t>"Asfaltový povrch cesty km cca 0,880-1,23770, zplanimetrováno" 1088,0</t>
  </si>
  <si>
    <t>"Asfaltový povrch cesty na ZÚ, dl. cca 4m, zplanimetrováno" 36,0</t>
  </si>
  <si>
    <t>17</t>
  </si>
  <si>
    <t>113107243</t>
  </si>
  <si>
    <t>Odstranění podkladu živičného tl přes 100 do 150 mm strojně pl přes 200 m2</t>
  </si>
  <si>
    <t>416252893</t>
  </si>
  <si>
    <t>Odstranění podkladů nebo krytů strojně plochy jednotlivě přes 200 m2 s přemístěním hmot na skládku na vzdálenost do 20 m nebo s naložením na dopravní prostředek živičných, o tl. vrstvy přes 100 do 150 mm</t>
  </si>
  <si>
    <t>https://podminky.urs.cz/item/CS_URS_2024_02/113107243</t>
  </si>
  <si>
    <t xml:space="preserve">Poznámka k položce:_x000d_
Poznámka k položce:_x000d_
- odhadem tl. 100 mm stávající konstrukce vozovky_x000d_
  z penetračního makadamu_x000d_
- bude použito do aktivní zóny_x000d_
- odvoz na mezideponii k použití ve stavbě_x000d_
  (mezideponie není součástí stavby - zajišťuje zhotovitel)_x000d_
- včetně naložení a složení</t>
  </si>
  <si>
    <t>"dle SVK" 1737,9/0,4</t>
  </si>
  <si>
    <t>18</t>
  </si>
  <si>
    <t>113108442</t>
  </si>
  <si>
    <t>Rozrytí krytu z kameniva bez zhutnění s živičným pojivem</t>
  </si>
  <si>
    <t>32473954</t>
  </si>
  <si>
    <t>Rozrytí vrstvy krytu nebo podkladu z kameniva bez zhutnění, bez vyrovnání rozrytého materiálu, pro jakékoliv tloušťky se živičným pojivem</t>
  </si>
  <si>
    <t>https://podminky.urs.cz/item/CS_URS_2024_02/113108442</t>
  </si>
  <si>
    <t xml:space="preserve">Poznámka k položce:_x000d_
Poznámka k položce: _x000d_
- úprava odstraněného asfaltového krytu_x000d_
  a podkladu z PMH na použitelnou frakci_x000d_
- způsob provedení si určí zhotovitel</t>
  </si>
  <si>
    <t>"dle položky č. 113107242" 1088,0+36,0</t>
  </si>
  <si>
    <t>"dle položky č. 113107243" 4344,75</t>
  </si>
  <si>
    <t>19</t>
  </si>
  <si>
    <t>115101201</t>
  </si>
  <si>
    <t>Čerpání vody na dopravní výšku do 10 m průměrný přítok do 500 l/min</t>
  </si>
  <si>
    <t>hod</t>
  </si>
  <si>
    <t>-2044371872</t>
  </si>
  <si>
    <t>Čerpání vody na dopravní výšku do 10 m s uvažovaným průměrným přítokem do 500 l/min</t>
  </si>
  <si>
    <t>https://podminky.urs.cz/item/CS_URS_2024_02/115101201</t>
  </si>
  <si>
    <t>Poznámka k položce:_x000d_
Poznámka k položce:_x000d_
čerpání vody při rekonstrukcích propustků_x000d_
- včetně pohotovosti čerpací soupravy</t>
  </si>
  <si>
    <t>"odhadem" 200</t>
  </si>
  <si>
    <t>20</t>
  </si>
  <si>
    <t>122151405</t>
  </si>
  <si>
    <t>Vykopávky v zemníku na suchu v hornině třídy těžitelnosti I skupiny 1 a 2 objem do 1000 m3 strojně</t>
  </si>
  <si>
    <t>m3</t>
  </si>
  <si>
    <t>-1215429800</t>
  </si>
  <si>
    <t>Vykopávky v zemnících na suchu strojně zapažených i nezapažených v hornině třídy těžitelnosti I skupiny 1 a 2 přes 500 do 1 000 m3</t>
  </si>
  <si>
    <t>https://podminky.urs.cz/item/CS_URS_2024_02/122151405</t>
  </si>
  <si>
    <t>Poznámka k položce:_x000d_
Nákup a dovoz zeminy vhodné k ohumusování (ornice)_x000d_
- položka je včetně veškeré dopravy</t>
  </si>
  <si>
    <t>"dle položky č. 181351113" 3714,0*0,15</t>
  </si>
  <si>
    <t>"dle položky č. 182351133" 2936,0*0,15</t>
  </si>
  <si>
    <t>122252206</t>
  </si>
  <si>
    <t>Odkopávky a prokopávky nezapažené pro silnice a dálnice v hornině třídy těžitelnosti I objem do 5000 m3 strojně</t>
  </si>
  <si>
    <t>1516774993</t>
  </si>
  <si>
    <t>Odkopávky a prokopávky nezapažené pro silnice a dálnice strojně v hornině třídy těžitelnosti I přes 1 000 do 5 000 m3</t>
  </si>
  <si>
    <t>https://podminky.urs.cz/item/CS_URS_2024_02/122252206</t>
  </si>
  <si>
    <t xml:space="preserve">Poznámka k položce:_x000d_
Poznámka k položce:_x000d_
- odhadem 90% odkopávek = tř. I_x000d_
- nevhodná nebo přebytečná zemina - odvoz _x000d_
  na skládku zajištěnou zhotovitelem_x000d_
- zemina do násypů - odvoz na mezideponii_x000d_
  (mezideponie není součástí stavby - zajišťuje zhotovitel)_x000d_
- včetně naložení a složení</t>
  </si>
  <si>
    <t>"dle SVK, z toho odhadem 90%" 1435,1*0,9</t>
  </si>
  <si>
    <t>"výkop pro výměnu AZ pod polní cestou, zplanimetrováno" 5910,0*0,50*0,9</t>
  </si>
  <si>
    <t>"výkop pro AZ pod vyvedením vrstvy ŠD do svahu km 0,000-0,640 L" (640*0,70)*0,50*0,9</t>
  </si>
  <si>
    <t>"výkop pro konstr. a výměnu AZ sjezdů" (112+126+55+41+43+33+39+33+21+14)*0,80*0,9</t>
  </si>
  <si>
    <t>22</t>
  </si>
  <si>
    <t>122452205</t>
  </si>
  <si>
    <t>Odkopávky a prokopávky nezapažené pro silnice a dálnice v hornině třídy těžitelnosti II objem do 1000 m3 strojně</t>
  </si>
  <si>
    <t>10725762</t>
  </si>
  <si>
    <t>Odkopávky a prokopávky nezapažené pro silnice a dálnice strojně v hornině třídy těžitelnosti II přes 500 do 1 000 m3</t>
  </si>
  <si>
    <t>https://podminky.urs.cz/item/CS_URS_2024_02/122452205</t>
  </si>
  <si>
    <t>Poznámka k položce:_x000d_
Poznámka k položce:_x000d_
- odhadem 10% odkopávek = tř. II_x000d_
- odvoz na mezideponii k použití do násypů či zásypů_x000d_
- mezideponie není součástí stavby (zajišťuje zhotovitel)_x000d_
- položka je včetně naložení a složení</t>
  </si>
  <si>
    <t>"dle SVK, z toho tř. II odhadem 10%" 1435,10*0,1</t>
  </si>
  <si>
    <t>"výkop pro výměnu AZ pod polní cestou, zplanimetrováno, tř. II 10%" 5910,0*0,50*0,1</t>
  </si>
  <si>
    <t>"výkop pro AZ pod vyvedením vrstvy ŠD do svahu km 0,000-0,640, 10%" (640*0,7)*0,50*0,1</t>
  </si>
  <si>
    <t>"výkop pro konstr. a výměnu AZ sjezdů" (112+126+55+41+43+33+39+33+21+14)*0,80*0,1</t>
  </si>
  <si>
    <t>23</t>
  </si>
  <si>
    <t>129001101</t>
  </si>
  <si>
    <t>Příplatek za ztížení odkopávky nebo prokopávky v blízkosti inženýrských sítí</t>
  </si>
  <si>
    <t>1620026095</t>
  </si>
  <si>
    <t>Příplatek k cenám vykopávek za ztížení vykopávky v blízkosti podzemního vedení nebo výbušnin v horninách jakékoliv třídy</t>
  </si>
  <si>
    <t>https://podminky.urs.cz/item/CS_URS_2024_02/129001101</t>
  </si>
  <si>
    <t>Poznámka k položce:_x000d_
Poznámka k položce:_x000d_
- včetně případného ručního výkopu</t>
  </si>
  <si>
    <t>"v kořenovém prostoru stromů, odhadem" 500</t>
  </si>
  <si>
    <t>24</t>
  </si>
  <si>
    <t>131251103</t>
  </si>
  <si>
    <t>Hloubení jam nezapažených v hornině třídy těžitelnosti I skupiny 3 objem do 100 m3 strojně</t>
  </si>
  <si>
    <t>-1696253250</t>
  </si>
  <si>
    <t>Hloubení nezapažených jam a zářezů strojně s urovnáním dna do předepsaného profilu a spádu v hornině třídy těžitelnosti I skupiny 3 přes 50 do 100 m3</t>
  </si>
  <si>
    <t>https://podminky.urs.cz/item/CS_URS_2024_02/131251103</t>
  </si>
  <si>
    <t xml:space="preserve">Poznámka k položce:_x000d_
Poznámka k položce:_x000d_
- odvoz na mezideponii_x000d_
  (mezideponie není součástí stavby - zajišťuje zhotovitel)_x000d_
- přebytečná zemina - odvoz na skládku zajištěnou zhotovitelem_x000d_
- položka je včetně naložení a složení</t>
  </si>
  <si>
    <t>"výkop pro vsakovací galerie a jámy, dle pol.č. 211531111" 92,75</t>
  </si>
  <si>
    <t>25</t>
  </si>
  <si>
    <t>132251101</t>
  </si>
  <si>
    <t>Hloubení rýh nezapažených š do 800 mm v hornině třídy těžitelnosti I skupiny 3 objem do 20 m3 strojně</t>
  </si>
  <si>
    <t>317194231</t>
  </si>
  <si>
    <t>Hloubení nezapažených rýh šířky do 800 mm strojně s urovnáním dna do předepsaného profilu a spádu v hornině třídy těžitelnosti I skupiny 3 do 20 m3</t>
  </si>
  <si>
    <t>https://podminky.urs.cz/item/CS_URS_2024_02/132251101</t>
  </si>
  <si>
    <t>"výkop pro prahy dlažby z LK, dle pol. č. 452318510" 10,575</t>
  </si>
  <si>
    <t>26</t>
  </si>
  <si>
    <t>162451106</t>
  </si>
  <si>
    <t>Vodorovné přemístění přes 1 500 do 2000 m výkopku/sypaniny z horniny třídy těžitelnosti I skupiny 1 až 3</t>
  </si>
  <si>
    <t>-1452476932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</si>
  <si>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</si>
  <si>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https://podminky.urs.cz/item/CS_URS_2024_02/162451106</t>
  </si>
  <si>
    <t xml:space="preserve">Poznámka k položce:_x000d_
Poznámka k položce:_x000d_
- přesun materiálů na mezideponii (mezideponie není_x000d_
  součástí stavby - zajišťuje zhotovitel)_x000d_
- přesun materiálů z mezideponie na stavbu</t>
  </si>
  <si>
    <t>"odhadem 150 mm rozebrané stávají vozovky" 1737,9/0,40*0,15</t>
  </si>
  <si>
    <t>"rozbraný asfaltový kryt dle pol.č. 113107242, prům. tl. 60 mm" 1124,0*0,06</t>
  </si>
  <si>
    <t>"rozebraný penetrační makadam dle pol.č. 113107243" 4344,75*0,10</t>
  </si>
  <si>
    <t>"dovoz materiálů z mezideponie (viz. výše)" 1153,628</t>
  </si>
  <si>
    <t>"dovoz materiálu do násypů a zásypů, dle bilance ZP" 1063,50</t>
  </si>
  <si>
    <t>"Součet" 1153,628+1153,628+1063,50</t>
  </si>
  <si>
    <t>27</t>
  </si>
  <si>
    <t>162451126</t>
  </si>
  <si>
    <t>Vodorovné přemístění přes 1 500 do 2000 m výkopku/sypaniny z horniny třídy těžitelnosti II skupiny 4 a 5</t>
  </si>
  <si>
    <t>1307255959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</si>
  <si>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</si>
  <si>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https://podminky.urs.cz/item/CS_URS_2024_02/162451126</t>
  </si>
  <si>
    <t>"odkopávky tř. II" 502,77</t>
  </si>
  <si>
    <t>"přesun materiálu z mezideponie" 502,77</t>
  </si>
  <si>
    <t>28</t>
  </si>
  <si>
    <t>162651112</t>
  </si>
  <si>
    <t>Vodorovné přemístění přes 4 000 do 5000 m výkopku/sypaniny z horniny třídy těžitelnosti I skupiny 1 až 3</t>
  </si>
  <si>
    <t>856589524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</si>
  <si>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</si>
  <si>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https://podminky.urs.cz/item/CS_URS_2024_02/162651112</t>
  </si>
  <si>
    <t>Poznámka k položce:_x000d_
Poznámka k položce:_x000d_
Odvoz nevhodné či přebytečné zeminy na skládku_x000d_
zajištěnou zhotovitelem nebo určenou obcí_x000d_
Horní Stropnice</t>
  </si>
  <si>
    <t>"drny" 718,80</t>
  </si>
  <si>
    <t>"odkopávky tř. I, odečte se potřeba do násypů, vyjma II. tř." 4524,93-1063,50+502,77</t>
  </si>
  <si>
    <t>"materiál z hloubení jam a rýh" 103,33</t>
  </si>
  <si>
    <t>"rozebraná stávající vozovka, odh. 150 mm" 1737,9/0,40*0,15</t>
  </si>
  <si>
    <t>29</t>
  </si>
  <si>
    <t>166151101</t>
  </si>
  <si>
    <t>Přehození neulehlého výkopku z horniny třídy těžitelnosti I skupiny 1 až 3 strojně</t>
  </si>
  <si>
    <t>69357662</t>
  </si>
  <si>
    <t>Přehození neulehlého výkopku strojně z horniny třídy těžitelnosti I, skupiny 1 až 3</t>
  </si>
  <si>
    <t>https://podminky.urs.cz/item/CS_URS_2024_02/166151101</t>
  </si>
  <si>
    <t>"Příčný přehoz dle SVK" 109,2</t>
  </si>
  <si>
    <t>30</t>
  </si>
  <si>
    <t>171152111</t>
  </si>
  <si>
    <t>Uložení sypaniny z hornin nesoudržných a sypkých do násypů zhutněných v aktivní zóně silnic a dálnic</t>
  </si>
  <si>
    <t>-630902996</t>
  </si>
  <si>
    <t>Uložení sypaniny do zhutněných násypů pro silnice, dálnice a letiště s rozprostřením sypaniny ve vrstvách, s hrubým urovnáním a uzavřením povrchu násypu z hornin nesoudržných sypkých v aktivní zóně</t>
  </si>
  <si>
    <t>https://podminky.urs.cz/item/CS_URS_2024_02/171152111</t>
  </si>
  <si>
    <t>"využití odh. 150 mm stáv. nestmelených vrstev vozovky, dle SVK" 1737,9/0,40*0,15</t>
  </si>
  <si>
    <t>"využití odh. 100 mm stáv. vrstvy z penetr. makadamu, dle SVK" 1737,9/0,40*0,10</t>
  </si>
  <si>
    <t>"využití rozebraného asfaltového povrchu v tl. cca 60 mm" 1124,0*0,06</t>
  </si>
  <si>
    <t>31</t>
  </si>
  <si>
    <t>171152112</t>
  </si>
  <si>
    <t>Uložení sypaniny z hornin nesoudržných a sypkých do násypů zhutněných mimo aktivní zónu silnic a dálnic</t>
  </si>
  <si>
    <t>-1118765420</t>
  </si>
  <si>
    <t>Uložení sypaniny do zhutněných násypů pro silnice, dálnice a letiště s rozprostřením sypaniny ve vrstvách, s hrubým urovnáním a uzavřením povrchu násypu z hornin nesoudržných sypkých mimo aktivní zónu</t>
  </si>
  <si>
    <t>https://podminky.urs.cz/item/CS_URS_2024_02/171152112</t>
  </si>
  <si>
    <t>Poznámka k položce:_x000d_
Poznámka k položce:_x000d_
- včetně hutnění boků násypu</t>
  </si>
  <si>
    <t>"dle SVK" 116,3</t>
  </si>
  <si>
    <t>"zásyp části stávajícího příkopu na ZÚ vlevo" 18,0*0,60</t>
  </si>
  <si>
    <t>"další nespecifikované zásypy v trase, odhadem" 20,0</t>
  </si>
  <si>
    <t>"zásypy po odstraněných propustcích, odhadem" 10,0</t>
  </si>
  <si>
    <t>32</t>
  </si>
  <si>
    <t>171152501</t>
  </si>
  <si>
    <t>Zhutnění podloží z hornin soudržných nebo nesoudržných pod násypy</t>
  </si>
  <si>
    <t>-2013021326</t>
  </si>
  <si>
    <t>Zhutnění podloží pod násypy z rostlé horniny třídy těžitelnosti I a II, skupiny 1 až 4 z hornin soudružných a nesoudržných</t>
  </si>
  <si>
    <t>https://podminky.urs.cz/item/CS_URS_2024_02/171152501</t>
  </si>
  <si>
    <t>"dle SVK" 1720,4</t>
  </si>
  <si>
    <t>33</t>
  </si>
  <si>
    <t>171251101</t>
  </si>
  <si>
    <t>Uložení sypaniny do násypů nezhutněných strojně</t>
  </si>
  <si>
    <t>-962568348</t>
  </si>
  <si>
    <t>Uložení sypanin do násypů strojně s rozprostřením sypaniny ve vrstvách a s hrubým urovnáním nezhutněných jakékoliv třídy těžitelnosti</t>
  </si>
  <si>
    <t>https://podminky.urs.cz/item/CS_URS_2024_02/171251101</t>
  </si>
  <si>
    <t>Poznámka k položce:_x000d_
Poznámka k položce:_x000d_
použije se vhodný přebytečný materiál z výkopů</t>
  </si>
  <si>
    <t>"úprava terénu podél cesty, prům. šířka 1,50 m, prům. tl. 0,2 m" 2*1238*1,50*0,20</t>
  </si>
  <si>
    <t>34</t>
  </si>
  <si>
    <t>171251201</t>
  </si>
  <si>
    <t>Uložení sypaniny na skládky nebo meziskládky</t>
  </si>
  <si>
    <t>-663927594</t>
  </si>
  <si>
    <t>Uložení sypaniny na skládky nebo meziskládky bez hutnění s upravením uložené sypaniny do předepsaného tvaru</t>
  </si>
  <si>
    <t>https://podminky.urs.cz/item/CS_URS_2024_02/171251201</t>
  </si>
  <si>
    <t>Poznámka k položce:_x000d_
Uložení sypaniny nebo živičných materiálů na skládky_x000d_
nebo na mezideponie</t>
  </si>
  <si>
    <t>"drny" 718,8</t>
  </si>
  <si>
    <t>"odkopávky tř. I" 4524,93</t>
  </si>
  <si>
    <t>"asfaltová vozovka" 1124,0*0,06</t>
  </si>
  <si>
    <t>"vrstvy z penetračního makadamu" 1737,9/0,40*0,10</t>
  </si>
  <si>
    <t>"rozebraná stávající nestmelená vozovka" 1737,9/0,40*0,3</t>
  </si>
  <si>
    <t>35</t>
  </si>
  <si>
    <t>174251201</t>
  </si>
  <si>
    <t>Zásyp jam po pařezech D pařezů do 300 mm strojně</t>
  </si>
  <si>
    <t>-308403635</t>
  </si>
  <si>
    <t>Zásyp jam po pařezech strojně výkopkem z horniny získané při dobývání pařezů s hrubým urovnáním povrchu zasypávky průměru pařezu přes 100 do 300 mm</t>
  </si>
  <si>
    <t>https://podminky.urs.cz/item/CS_URS_2024_02/174251201</t>
  </si>
  <si>
    <t xml:space="preserve">Poznámka k položce:_x000d_
Poznámka k položce:_x000d_
- v případě nedostatku zeminy získané z dobývání_x000d_
  pařezů se použije přebytečná zemina z výkopu</t>
  </si>
  <si>
    <t>"dle pol.č. 112251101" 332</t>
  </si>
  <si>
    <t>36</t>
  </si>
  <si>
    <t>174251202</t>
  </si>
  <si>
    <t>Zásyp jam po pařezech D pařezů přes 300 do 500 mm strojně</t>
  </si>
  <si>
    <t>-1996701565</t>
  </si>
  <si>
    <t>Zásyp jam po pařezech strojně výkopkem z horniny získané při dobývání pařezů s hrubým urovnáním povrchu zasypávky průměru pařezu přes 300 do 500 mm</t>
  </si>
  <si>
    <t>https://podminky.urs.cz/item/CS_URS_2024_02/174251202</t>
  </si>
  <si>
    <t>"dle pol. č. 112251102" 61</t>
  </si>
  <si>
    <t>37</t>
  </si>
  <si>
    <t>174251203</t>
  </si>
  <si>
    <t>Zásyp jam po pařezech D pařezů přes 500 do 700 mm strojně</t>
  </si>
  <si>
    <t>-1726224344</t>
  </si>
  <si>
    <t>Zásyp jam po pařezech strojně výkopkem z horniny získané při dobývání pařezů s hrubým urovnáním povrchu zasypávky průměru pařezu přes 500 do 700 mm</t>
  </si>
  <si>
    <t>https://podminky.urs.cz/item/CS_URS_2024_02/174251203</t>
  </si>
  <si>
    <t>"dle pol. č. 112251103" 10</t>
  </si>
  <si>
    <t>38</t>
  </si>
  <si>
    <t>174251204</t>
  </si>
  <si>
    <t>Zásyp jam po pařezech D pařezů přes 700 do 900 mm strojně</t>
  </si>
  <si>
    <t>1859827578</t>
  </si>
  <si>
    <t>Zásyp jam po pařezech strojně výkopkem z horniny získané při dobývání pařezů s hrubým urovnáním povrchu zasypávky průměru pařezu přes 700 do 900 mm</t>
  </si>
  <si>
    <t>https://podminky.urs.cz/item/CS_URS_2024_02/174251204</t>
  </si>
  <si>
    <t>"dle pol. č. 112251104" 3</t>
  </si>
  <si>
    <t>39</t>
  </si>
  <si>
    <t>174251205</t>
  </si>
  <si>
    <t>Zásyp jam po pařezech D pařezů přes 900 do 1100 mm strojně</t>
  </si>
  <si>
    <t>694397077</t>
  </si>
  <si>
    <t>Zásyp jam po pařezech strojně výkopkem z horniny získané při dobývání pařezů s hrubým urovnáním povrchu zasypávky průměru pařezu přes 900 do 1100 mm</t>
  </si>
  <si>
    <t>https://podminky.urs.cz/item/CS_URS_2024_02/174251205</t>
  </si>
  <si>
    <t>"dle pol. č. 112251105" 3</t>
  </si>
  <si>
    <t>40</t>
  </si>
  <si>
    <t>181151213</t>
  </si>
  <si>
    <t>Úprava zrnitosti ornice rozpojením balvanů tl vrstvy přes 150 do 200 mm v hornině třídy těžitelnosti I a II skupiny 1 až 4 pl přes 500 m2 strojně</t>
  </si>
  <si>
    <t>-2058086153</t>
  </si>
  <si>
    <t>Úprava zrnitosti zemin pláně rozpojením balvanů strojně v rovině nebo ve svahu sklonu do 1 : 5 při souvislé ploše přes 500 m2 v hornině třídy těžitelnosti I a II, skupiny 1 až 4, tl. vrstvy přes 150 do 200 mm</t>
  </si>
  <si>
    <t>https://podminky.urs.cz/item/CS_URS_2024_02/181151213</t>
  </si>
  <si>
    <t>Poznámka k položce:_x000d_
Poznámka k položce:_x000d_
Fragmentace vytěžených nestmelených vrstev_x000d_
stávající konstrukce vozovky na použitelnou frakci_x000d_
do aktivní zóny, odhadem v množství 50% _x000d_
z celkové tloušťky 300 mm_x000d_
- způsob fragmentace si určí zhotovitel</t>
  </si>
  <si>
    <t>"dle SVK, použitelná polovina tloušťky stáv. vozovky" 1737,9/0,40</t>
  </si>
  <si>
    <t>41</t>
  </si>
  <si>
    <t>181351113</t>
  </si>
  <si>
    <t>Rozprostření ornice tl vrstvy do 200 mm pl přes 500 m2 v rovině nebo ve svahu do 1:5 strojně</t>
  </si>
  <si>
    <t>733291316</t>
  </si>
  <si>
    <t>Rozprostření a urovnání ornice v rovině nebo ve svahu sklonu do 1:5 strojně při souvislé ploše přes 500 m2, tl. vrstvy do 200 mm</t>
  </si>
  <si>
    <t>https://podminky.urs.cz/item/CS_URS_2024_02/181351113</t>
  </si>
  <si>
    <t>"Úpravy terénu podél dokončené cesty, prům. š. 1,5m, tl. 150 mm" 2*1238*1,5</t>
  </si>
  <si>
    <t>42</t>
  </si>
  <si>
    <t>181451121</t>
  </si>
  <si>
    <t>Založení lučního trávníku výsevem pl přes 1000 m2 v rovině a ve svahu do 1:5</t>
  </si>
  <si>
    <t>-1736441543</t>
  </si>
  <si>
    <t>Založení trávníku na půdě předem připravené plochy přes 1000 m2 výsevem včetně utažení lučního v rovině nebo na svahu do 1:5</t>
  </si>
  <si>
    <t>https://podminky.urs.cz/item/CS_URS_2024_02/181451121</t>
  </si>
  <si>
    <t>"dle položky č. 181351113" 3714,0</t>
  </si>
  <si>
    <t>43</t>
  </si>
  <si>
    <t>M</t>
  </si>
  <si>
    <t>00572470</t>
  </si>
  <si>
    <t>osivo směs travní univerzál</t>
  </si>
  <si>
    <t>kg</t>
  </si>
  <si>
    <t>595057153</t>
  </si>
  <si>
    <t>3714*0,02 'Přepočtené koeficientem množství</t>
  </si>
  <si>
    <t>44</t>
  </si>
  <si>
    <t>181451123</t>
  </si>
  <si>
    <t>Založení lučního trávníku výsevem pl přes 1000 m2 ve svahu přes 1:2 do 1:1</t>
  </si>
  <si>
    <t>-1657986536</t>
  </si>
  <si>
    <t>Založení trávníku na půdě předem připravené plochy přes 1000 m2 výsevem včetně utažení lučního na svahu přes 1:2 do 1:1</t>
  </si>
  <si>
    <t>https://podminky.urs.cz/item/CS_URS_2024_02/181451123</t>
  </si>
  <si>
    <t>"rozprostření ornice na svahy, dle SVK" 440,4/0,15</t>
  </si>
  <si>
    <t>45</t>
  </si>
  <si>
    <t>-469184679</t>
  </si>
  <si>
    <t>2936*0,02 'Přepočtené koeficientem množství</t>
  </si>
  <si>
    <t>46</t>
  </si>
  <si>
    <t>181951111</t>
  </si>
  <si>
    <t>Úprava pláně v hornině třídy těžitelnosti I skupiny 1 až 3 bez zhutnění strojně</t>
  </si>
  <si>
    <t>1353912767</t>
  </si>
  <si>
    <t>Úprava pláně vyrovnáním výškových rozdílů strojně v hornině třídy těžitelnosti I, skupiny 1 až 3 bez zhutnění</t>
  </si>
  <si>
    <t>https://podminky.urs.cz/item/CS_URS_2024_02/181951111</t>
  </si>
  <si>
    <t>47</t>
  </si>
  <si>
    <t>181951112</t>
  </si>
  <si>
    <t>Úprava pláně v hornině třídy těžitelnosti I skupiny 1 až 3 se zhutněním strojně</t>
  </si>
  <si>
    <t>678027710</t>
  </si>
  <si>
    <t>Úprava pláně vyrovnáním výškových rozdílů strojně v hornině třídy těžitelnosti I, skupiny 1 až 3 se zhutněním</t>
  </si>
  <si>
    <t>https://podminky.urs.cz/item/CS_URS_2024_02/181951112</t>
  </si>
  <si>
    <t>"Polní cesta, dle SVK, odhadem 90% tř. I" 5910,4*0,9</t>
  </si>
  <si>
    <t>"Vyvedení ŠD do svahu v úseku s příkopem, odhadem 90% tř. I" 640*0,70*0,9</t>
  </si>
  <si>
    <t>"Napojení lesní cesty v km 0,895 P, odhadem 90% tř. I" 112,0*0,9</t>
  </si>
  <si>
    <t>"Napojení lesní cesty v km 1,220 P, odhadem 90% tř. I" 126,0*0,9</t>
  </si>
  <si>
    <t>"Sjezdy, odhadem 80% tř. I" (55+41+43+33+39+33+21+14)*0,9</t>
  </si>
  <si>
    <t>48</t>
  </si>
  <si>
    <t>181951114</t>
  </si>
  <si>
    <t>Úprava pláně v hornině třídy těžitelnosti II skupiny 4 a 5 se zhutněním strojně</t>
  </si>
  <si>
    <t>-2073580895</t>
  </si>
  <si>
    <t>Úprava pláně vyrovnáním výškových rozdílů strojně v hornině třídy těžitelnosti II, skupiny 4 a 5 se zhutněním</t>
  </si>
  <si>
    <t>https://podminky.urs.cz/item/CS_URS_2024_02/181951114</t>
  </si>
  <si>
    <t>"Polní cesta, dle SVK, odhadem 10% tř. II" 5910,4*0,1</t>
  </si>
  <si>
    <t>"Vyvedení ŠD do svahu v úseku s příkopem, odhadem 10% tř. II" 640*0,70*0,1</t>
  </si>
  <si>
    <t>"Napojení lesní cesty v km 0,895 P, odhadem 10% tř. II" 112,0*0,1</t>
  </si>
  <si>
    <t>"Napojení lesní cesty v km 1,220 P, odhadem 10% tř. II" 126,0*0,1</t>
  </si>
  <si>
    <t>"Sjezdy, odhadem 20% tř. II" (55+41+43+33+39+33+21+14)*0,1</t>
  </si>
  <si>
    <t>49</t>
  </si>
  <si>
    <t>182151111</t>
  </si>
  <si>
    <t>Svahování v zářezech v hornině třídy těžitelnosti I skupiny 1 až 3 strojně</t>
  </si>
  <si>
    <t>1114993635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</si>
  <si>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</si>
  <si>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https://podminky.urs.cz/item/CS_URS_2024_02/182151111</t>
  </si>
  <si>
    <t>"dle SVK" 1428,2</t>
  </si>
  <si>
    <t>50</t>
  </si>
  <si>
    <t>182251101</t>
  </si>
  <si>
    <t>Svahování násypů strojně</t>
  </si>
  <si>
    <t>-1302095238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</si>
  <si>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</si>
  <si>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</si>
  <si>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"dle SVK" 1507,4</t>
  </si>
  <si>
    <t>51</t>
  </si>
  <si>
    <t>182351133</t>
  </si>
  <si>
    <t>Rozprostření ornice pl přes 500 m2 ve svahu přes 1:5 tl vrstvy do 200 mm strojně</t>
  </si>
  <si>
    <t>1825326469</t>
  </si>
  <si>
    <t>Rozprostření a urovnání ornice ve svahu sklonu přes 1:5 strojně při souvislé ploše přes 500 m2, tl. vrstvy do 200 mm</t>
  </si>
  <si>
    <t>https://podminky.urs.cz/item/CS_URS_2024_02/182351133</t>
  </si>
  <si>
    <t>"Ornice na svahy v tl. 150 mm, dle SVK" 440,4/0,15</t>
  </si>
  <si>
    <t>52</t>
  </si>
  <si>
    <t>183151114</t>
  </si>
  <si>
    <t>Hloubení jam pro výsadbu dřevin strojně v rovině nebo ve svahu do 1:5 obj jamky přes 0,5 do 0,7 m3</t>
  </si>
  <si>
    <t>-1397251257</t>
  </si>
  <si>
    <t>Hloubení jam pro výsadbu dřevin strojně v rovině nebo ve svahu do 1:5, objem přes 0,50 do 0,70 m3</t>
  </si>
  <si>
    <t>https://podminky.urs.cz/item/CS_URS_2024_02/183151114</t>
  </si>
  <si>
    <t xml:space="preserve">Poznámka k položce:_x000d_
Poznámka k položce:_x000d_
kompletní likvidaci vyzískaného materiálu zajistí_x000d_
zhotovitel_x000d_
- položka je včetně veškeré manipulace,_x000d_
  dopravy a poplatků</t>
  </si>
  <si>
    <t>"Pro švestky" 95</t>
  </si>
  <si>
    <t>"Pro třešně" 68</t>
  </si>
  <si>
    <t>53</t>
  </si>
  <si>
    <t>183205111</t>
  </si>
  <si>
    <t>Založení záhonu v rovině a svahu do 1:5 zemina skupiny 1 a 2</t>
  </si>
  <si>
    <t>67383500</t>
  </si>
  <si>
    <t>Založení záhonu pro výsadbu rostlin v rovině nebo na svahu do 1:5 v zemině skupiny 1 až 2</t>
  </si>
  <si>
    <t>https://podminky.urs.cz/item/CS_URS_2024_02/183205111</t>
  </si>
  <si>
    <t>"stromy, 0,5x1,0 m na strom" 163*0,50*1,0</t>
  </si>
  <si>
    <t>54</t>
  </si>
  <si>
    <t>184201112</t>
  </si>
  <si>
    <t>Výsadba stromu bez balu do jamky v kmene přes 1,8 do 2,5 m v rovině a svahu do 1:5</t>
  </si>
  <si>
    <t>1012027899</t>
  </si>
  <si>
    <t>Výsadba stromů bez balu do předem vyhloubené jamky se zalitím v rovině nebo na svahu do 1:5, při výšce kmene přes 1,8 do 2,5 m</t>
  </si>
  <si>
    <t>https://podminky.urs.cz/item/CS_URS_2024_02/184201112</t>
  </si>
  <si>
    <t xml:space="preserve">Poznámka k položce:_x000d_
POZNÁMKY K POLOŽCE: sazenice s balem!_x000d_
Malé sazenice s balem domácího původu, s výškou 1,0-1,5 m_x000d_
nebo maximálně střední sazenice výšky 2,0-2,5 m_x000d_
- výpěstky I. jakosti_x000d_
- včetně kompletní likvidace přebytečného zemního materiálu_x000d_
  včetně jeho naložení, složení, uložení, dopravy a poplatků¨_x000d_
- včetně veškerých pomocných prací (výkop, mulčování, apod.)_x000d_
- včetně upevnění stromků ke 3 kůlům</t>
  </si>
  <si>
    <t>"Švestka" 95</t>
  </si>
  <si>
    <t>"Třešeň" 68</t>
  </si>
  <si>
    <t>55</t>
  </si>
  <si>
    <t>RMAT0001</t>
  </si>
  <si>
    <t>Ovocný strom</t>
  </si>
  <si>
    <t>387679400</t>
  </si>
  <si>
    <t>Poznámka k položce:_x000d_
Poznámka k položce: _x000d_
95x švestka domácí Prunus domestica_x000d_
68x třešeň ptačí Prunus avium</t>
  </si>
  <si>
    <t>56</t>
  </si>
  <si>
    <t>184215133</t>
  </si>
  <si>
    <t>Ukotvení kmene dřevin v rovině nebo na svahu do 1:5 třemi kůly D do 0,1 m dl přes 2 do 3 m</t>
  </si>
  <si>
    <t>1256040923</t>
  </si>
  <si>
    <t>Ukotvení dřeviny kůly v rovině nebo na svahu do 1:5 třemi kůly, délky přes 2 do 3 m</t>
  </si>
  <si>
    <t>https://podminky.urs.cz/item/CS_URS_2024_02/184215133</t>
  </si>
  <si>
    <t>Poznámka k položce:_x000d_
Poznámka k položce:_x000d_
délka kůlů min. 2,20 m + ukotvení do země,_x000d_
navíc 3x dřevěná půlená příčka délky 0,5 m_x000d_
u každého stromu</t>
  </si>
  <si>
    <t>57</t>
  </si>
  <si>
    <t>60591255</t>
  </si>
  <si>
    <t>kůl vyvazovací dřevěný impregnovaný D 8cm dl 2,5m</t>
  </si>
  <si>
    <t>867817276</t>
  </si>
  <si>
    <t>163*3 'Přepočtené koeficientem množství</t>
  </si>
  <si>
    <t>58</t>
  </si>
  <si>
    <t>184801121</t>
  </si>
  <si>
    <t>Ošetřování vysazených dřevin solitérních v rovině a svahu do 1:5</t>
  </si>
  <si>
    <t>-891494511</t>
  </si>
  <si>
    <t>Ošetření vysazených dřevin solitérních v rovině nebo na svahu do 1:5</t>
  </si>
  <si>
    <t>https://podminky.urs.cz/item/CS_URS_2024_02/184801121</t>
  </si>
  <si>
    <t>Poznámka k položce:_x000d_
Poznámka k položce: _x000d_
4x, podrobnosti dle technické zprávy</t>
  </si>
  <si>
    <t>163*4 'Přepočtené koeficientem množství</t>
  </si>
  <si>
    <t>59</t>
  </si>
  <si>
    <t>184813121</t>
  </si>
  <si>
    <t>Ochrana dřevin před okusem ručně pletivem v rovině a svahu do 1:5</t>
  </si>
  <si>
    <t>-1266077334</t>
  </si>
  <si>
    <t>Ochrana dřevin před okusem zvěří ručně v rovině nebo ve svahu do 1:5, pletivem, výšky do 2 m</t>
  </si>
  <si>
    <t>https://podminky.urs.cz/item/CS_URS_2024_02/184813121</t>
  </si>
  <si>
    <t>Poznámka k položce:_x000d_
Poznámka k položce:_x000d_
Plastová chránička výšky 150 cm_x000d_
a "králičí" pozinkované pletivo o velikosti ok 25 mm_x000d_
a průměru drátů 0,8 mm, výška pletiva 2,30 m/1 strom</t>
  </si>
  <si>
    <t>60</t>
  </si>
  <si>
    <t>184816111</t>
  </si>
  <si>
    <t>Hnojení sazenic průmyslovými hnojivy do 0,25 kg k jedné sazenici</t>
  </si>
  <si>
    <t>2116626776</t>
  </si>
  <si>
    <t>Hnojení sazenic průmyslovými hnojivy v množství do 0,25 kg k jedné sazenici</t>
  </si>
  <si>
    <t>https://podminky.urs.cz/item/CS_URS_2024_02/184816111</t>
  </si>
  <si>
    <t>61</t>
  </si>
  <si>
    <t>25191155</t>
  </si>
  <si>
    <t>hnojivo průmyslové</t>
  </si>
  <si>
    <t>-1456605891</t>
  </si>
  <si>
    <t>163*0,25 'Přepočtené koeficientem množství</t>
  </si>
  <si>
    <t>62</t>
  </si>
  <si>
    <t>184911431</t>
  </si>
  <si>
    <t>Mulčování rostlin kůrou tl přes 0,1 do 0,15 m v rovině a svahu do 1:5</t>
  </si>
  <si>
    <t>892450121</t>
  </si>
  <si>
    <t>Mulčování vysazených rostlin mulčovací kůrou, tl. přes 100 do 150 mm v rovině nebo na svahu do 1:5</t>
  </si>
  <si>
    <t>https://podminky.urs.cz/item/CS_URS_2024_02/184911431</t>
  </si>
  <si>
    <t xml:space="preserve">Poznámka k položce:_x000d_
Poznámka k položce:_x000d_
- mulčování vrstvou tříděné borové kůry v tl. min. 10 cm_x000d_
  po slehnutí_x000d_
- mulčování musí mít účinek 2 roky po převzetí</t>
  </si>
  <si>
    <t>"mulčování v ploše 0,5*1,0 m / strom" 163*0,50*1,0</t>
  </si>
  <si>
    <t>63</t>
  </si>
  <si>
    <t>10391100</t>
  </si>
  <si>
    <t>kůra mulčovací VL</t>
  </si>
  <si>
    <t>1588583356</t>
  </si>
  <si>
    <t>81,5*0,153 'Přepočtené koeficientem množství</t>
  </si>
  <si>
    <t>64</t>
  </si>
  <si>
    <t>185803111</t>
  </si>
  <si>
    <t>Ošetření trávníku shrabáním v rovině a svahu do 1:5</t>
  </si>
  <si>
    <t>-130930776</t>
  </si>
  <si>
    <t>Ošetření trávníku jednorázové v rovině nebo na svahu do 1:5</t>
  </si>
  <si>
    <t>https://podminky.urs.cz/item/CS_URS_2024_02/185803111</t>
  </si>
  <si>
    <t>"dle položky č. 181451121" 3714,0</t>
  </si>
  <si>
    <t>65</t>
  </si>
  <si>
    <t>185803113</t>
  </si>
  <si>
    <t>Ošetření trávníku shrabáním ve svahu přes 1:2 do 1:1</t>
  </si>
  <si>
    <t>987534180</t>
  </si>
  <si>
    <t>Ošetření trávníku jednorázové na svahu přes 1:2 do 1:1</t>
  </si>
  <si>
    <t>https://podminky.urs.cz/item/CS_URS_2024_02/185803113</t>
  </si>
  <si>
    <t>"dle položky č. 181451123" 2936,0</t>
  </si>
  <si>
    <t>66</t>
  </si>
  <si>
    <t>185804311</t>
  </si>
  <si>
    <t>Zalití rostlin vodou plocha do 20 m2</t>
  </si>
  <si>
    <t>320206873</t>
  </si>
  <si>
    <t>Zalití rostlin vodou plochy záhonů jednotlivě do 20 m2</t>
  </si>
  <si>
    <t>https://podminky.urs.cz/item/CS_URS_2024_02/185804311</t>
  </si>
  <si>
    <t>"5x zalití vysazených stromů 20l/ks" 0,02*5*163</t>
  </si>
  <si>
    <t>67</t>
  </si>
  <si>
    <t>185804312</t>
  </si>
  <si>
    <t>Zalití rostlin vodou plocha přes 20 m2</t>
  </si>
  <si>
    <t>1040744003</t>
  </si>
  <si>
    <t>Zalití rostlin vodou plochy záhonů jednotlivě přes 20 m2</t>
  </si>
  <si>
    <t>https://podminky.urs.cz/item/CS_URS_2024_02/185804312</t>
  </si>
  <si>
    <t>"2x zalití, 3l/m2, dle položky č. 185803111" 3714,0*2*3*0,001</t>
  </si>
  <si>
    <t>"2x zalití, 3l/m2, dle položky č. 185803113" 2936,0*2*3*0,001</t>
  </si>
  <si>
    <t>Zakládání</t>
  </si>
  <si>
    <t>68</t>
  </si>
  <si>
    <t>211531111</t>
  </si>
  <si>
    <t>Výplň odvodňovacích žeber nebo trativodů kamenivem hrubým drceným frakce 16 až 63 mm</t>
  </si>
  <si>
    <t>-1333397775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</si>
  <si>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</si>
  <si>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</si>
  <si>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>Poznámka k položce:_x000d_
Poznámka k položce: _x000d_
HDK 16/32</t>
  </si>
  <si>
    <t>"Výplň vsakovacích galerií" 3*(7*2,5*1,5)</t>
  </si>
  <si>
    <t>"Výplň vsakovacích jam" 7*(2*1*1)</t>
  </si>
  <si>
    <t>69</t>
  </si>
  <si>
    <t>211971122</t>
  </si>
  <si>
    <t>Zřízení opláštění žeber nebo trativodů geotextilií v rýze nebo zářezu přes 1:2 š přes 2,5 m</t>
  </si>
  <si>
    <t>-101438137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</si>
  <si>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</si>
  <si>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https://podminky.urs.cz/item/CS_URS_2024_02/211971122</t>
  </si>
  <si>
    <t>"Obalení drenážní rýhy trativodů vč. přesahů 10%" 635*(0,5+0,8+0,5+0,8)*1,1</t>
  </si>
  <si>
    <t>"Obalení vsakovacích galerií, vč. přesahů 10%" 3*((2*7*2,5)+(2*7*1,5))*1,1</t>
  </si>
  <si>
    <t>"Obalení vsakovacích jam, vč. přesahů 10%" 7*(4*2*1)*1,1</t>
  </si>
  <si>
    <t>70</t>
  </si>
  <si>
    <t>69311080</t>
  </si>
  <si>
    <t>geotextilie netkaná separační, ochranná, filtrační, drenážní PES 200g/m2</t>
  </si>
  <si>
    <t>1724085967</t>
  </si>
  <si>
    <t>Poznámka k položce:_x000d_
Poznámka k položce: _x000d_
geotextilie na obalení drenážní rýhy trativodů</t>
  </si>
  <si>
    <t>2062,5*1,1845 'Přepočtené koeficientem množství</t>
  </si>
  <si>
    <t>71</t>
  </si>
  <si>
    <t>212752501</t>
  </si>
  <si>
    <t>Trativod z drenážních trubek korugovaných PP SN 8 perforace 360° včetně lože otevřený výkop DN 150 pro liniové stavby</t>
  </si>
  <si>
    <t>m</t>
  </si>
  <si>
    <t>622424111</t>
  </si>
  <si>
    <t>Trativody z drenážních trubek pro liniové stavby a komunikace se zřízením štěrkového lože pod trubky a s jejich obsypem v otevřeném výkopu trubka korugovaná PP SN 8 celoperforovaná 360° DN 150</t>
  </si>
  <si>
    <t>https://podminky.urs.cz/item/CS_URS_2024_02/212752501</t>
  </si>
  <si>
    <t xml:space="preserve">Poznámka k položce:_x000d_
Poznámka k položce:_x000d_
Drenáž DN(ID) 150 mm z polyethylenu (PE),_x000d_
celoperforovaná, flexibilní, černá barva, _x000d_
s vysokou mechanickou a chemickou odolností._x000d_
Uložena do lože ze štěrkodrti 0/22 mm tl. 100 mm, _x000d_
s obsypem z HDK 8/32 tl. min. 100 mm_x000d_
nad potrubím a se zásypem rýhy z HDK 16/32, ČSN EN 13242+A1._x000d_
Drenážní rýha bude obalena netkanou filtrační geotextilií_x000d_
o plošné hmotnosti min. 190 g/m2._x000d_
Drenáž bude vyústěna do svahu, vsakovacích galerií či jam._x000d_
V místech příčných přejezdů bude drenáž obetonována betonem_x000d_
C20/25-XF3 v tloušťce 100 mm._x000d_
- Kompletní provedení drenáží_x000d_
- Položka je včetně veškerých zemních prací, potřebného materiálu,_x000d_
  dopravy._x000d_
- Položka je včetně všech zásypových materiálů a lože, jejich_x000d_
  nákupu, dovozu a realizace._x000d_
- Položka je včetně kompletní likvidace případného vyzískaného_x000d_
  materiálu a poplatků.</t>
  </si>
  <si>
    <t>"Délka" 88+2+148+2+68+287+40</t>
  </si>
  <si>
    <t>72</t>
  </si>
  <si>
    <t>213111111</t>
  </si>
  <si>
    <t>Stabilizace základové spáry zřízením vrstvy z geomříže tkané</t>
  </si>
  <si>
    <t>1367792586</t>
  </si>
  <si>
    <t>https://podminky.urs.cz/item/CS_URS_2024_02/213111111</t>
  </si>
  <si>
    <t>Poznámka k položce:_x000d_
Poznámka k položce:_x000d_
Dvouosá tahová geomříž z vysokopevnostního PET,_x000d_
pevnost v tahu podélně/příčně min. 40 kn/m,_x000d_
šířka min. 3,0 m</t>
  </si>
  <si>
    <t>"geomříž nad trubními propustky" (39,5+14,0+13,5)*3,0</t>
  </si>
  <si>
    <t>73</t>
  </si>
  <si>
    <t>69321063</t>
  </si>
  <si>
    <t>geomříž dvouosá tkaná PES s tahovou pevností podélně i příčně 40kN/m</t>
  </si>
  <si>
    <t>-1758079218</t>
  </si>
  <si>
    <t>201*1,1845 'Přepočtené koeficientem množství</t>
  </si>
  <si>
    <t>74</t>
  </si>
  <si>
    <t>213141112</t>
  </si>
  <si>
    <t>Zřízení vrstvy z geotextilie v rovině nebo ve sklonu do 1:5 š přes 3 do 6 m</t>
  </si>
  <si>
    <t>-1404445993</t>
  </si>
  <si>
    <t>Zřízení vrstvy z geotextilie filtrační, separační, odvodňovací, ochranné, výztužné nebo protierozní v rovině nebo ve sklonu do 1:5, šířky přes 3 do 6 m</t>
  </si>
  <si>
    <t>https://podminky.urs.cz/item/CS_URS_2024_02/213141112</t>
  </si>
  <si>
    <t>"V ploše výměny aktivní zóny" 6875,0</t>
  </si>
  <si>
    <t>"Svislé části a zabalení okrajů" 1238*2*(0,5+0,5)</t>
  </si>
  <si>
    <t>75</t>
  </si>
  <si>
    <t>69311070</t>
  </si>
  <si>
    <t>geotextilie netkaná separační, ochranná, filtrační, drenážní PP 400g/m2</t>
  </si>
  <si>
    <t>1909182674</t>
  </si>
  <si>
    <t>Poznámka k položce:_x000d_
Poznámka k položce:_x000d_
Netkaná geotextilie dle TP 97 z polypropylenu (PP)_x000d_
se separační a ochrannou funkcí, plošná hmotnost min. 400 g/m2,_x000d_
pevnost v tahu podélně/příčně min. 10 kN/m,_x000d_
odolnost proti statickému protržení (zkouška CBR) min. 2 kN.</t>
  </si>
  <si>
    <t>9351*1,1845 'Přepočtené koeficientem množství</t>
  </si>
  <si>
    <t>76</t>
  </si>
  <si>
    <t>213311111</t>
  </si>
  <si>
    <t>Polštáře zhutněné pod základy z kameniva drceného frakce 63 až 125 mm</t>
  </si>
  <si>
    <t>1131438509</t>
  </si>
  <si>
    <t>Polštáře zhutněné pod základy z kameniva hrubého drceného, frakce 63 - 125 mm</t>
  </si>
  <si>
    <t>https://podminky.urs.cz/item/CS_URS_2024_02/213311111</t>
  </si>
  <si>
    <t>Poznámka k položce:_x000d_
Poznámka k položce:_x000d_
Lože z HDK 0/125 mm</t>
  </si>
  <si>
    <t>"Lože pod propustky DN 600" 39,5*2,0*0,50</t>
  </si>
  <si>
    <t>"Lože pod propustky DN 500" 14,0*2,0*0,50</t>
  </si>
  <si>
    <t>"Lože pod propustky DN 400" 13,5*1,8*0,50</t>
  </si>
  <si>
    <t>77</t>
  </si>
  <si>
    <t>274366011</t>
  </si>
  <si>
    <t>Výztuž základových pasů z drátů typu Kari</t>
  </si>
  <si>
    <t>t</t>
  </si>
  <si>
    <t>-909389249</t>
  </si>
  <si>
    <t>Výztuž základů pasů ze svařovaných sítí z drátů typu Kari</t>
  </si>
  <si>
    <t>https://podminky.urs.cz/item/CS_URS_2024_02/274366011</t>
  </si>
  <si>
    <t>Poznámka k položce:_x000d_
Poznámka k položce: _x000d_
KARI síť 8/100/100 mm</t>
  </si>
  <si>
    <t>"Vyztužení lože u propustků DN 600" 39,5*1,8*7,9/1000</t>
  </si>
  <si>
    <t>"Vyztužení lože u propustků DN 500" 14,0*1,8*7,9/1000</t>
  </si>
  <si>
    <t>"Vyztužení lože u propustků DN 400" 13,5*1,6*7,9/1000</t>
  </si>
  <si>
    <t>"Vyztužení vtokové jímky v km 1,19740, stěny delší" 2*1,5*1,3*7,9/1000</t>
  </si>
  <si>
    <t>"Vyztužení vtokové jímky v km 1,19740, stěny kratší" 2*1,1*1,3*7,9/1000</t>
  </si>
  <si>
    <t>"Vyztužení vtokové jímky v km 1,19740, dno" 1,5*1,1*7,9/1000</t>
  </si>
  <si>
    <t>Svislé a kompletní konstrukce</t>
  </si>
  <si>
    <t>78</t>
  </si>
  <si>
    <t>321312112</t>
  </si>
  <si>
    <t>Oprava konstrukce vodních staveb z betonu prostého mrazuvzdorného tř. C 25/30 do 3 m3</t>
  </si>
  <si>
    <t>2053858449</t>
  </si>
  <si>
    <t>Oprava konstrukce z 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 mrazovými cykly tř. C 25/30</t>
  </si>
  <si>
    <t>https://podminky.urs.cz/item/CS_URS_2024_02/321312112</t>
  </si>
  <si>
    <t>Poznámka k položce:_x000d_
Poznámka k položce: _x000d_
Beton C25/30-XF3</t>
  </si>
  <si>
    <t>"Zapravení opěrné zídky u silnice po odstranění čela propustku, odh." 2,0*1,0*0,20</t>
  </si>
  <si>
    <t>Vodorovné konstrukce</t>
  </si>
  <si>
    <t>79</t>
  </si>
  <si>
    <t>451315126</t>
  </si>
  <si>
    <t>Podkladní nebo výplňová vrstva z betonu C 20/25 tl do 150 mm</t>
  </si>
  <si>
    <t>1151657275</t>
  </si>
  <si>
    <t>Podkladní a výplňové vrstvy z betonu prostého tloušťky do 150 mm, z betonu C 20/25</t>
  </si>
  <si>
    <t>https://podminky.urs.cz/item/CS_URS_2024_02/451315126</t>
  </si>
  <si>
    <t>Poznámka k položce:_x000d_
Poznámka k položce: _x000d_
Lože dlažeb z lomového kamene, tl. 150 mm,_x000d_
beton C 20/25nXF3</t>
  </si>
  <si>
    <t>"Dle plochy dlažby z L.K. + 10% přesahy" 156*1,1</t>
  </si>
  <si>
    <t>80</t>
  </si>
  <si>
    <t>451315137</t>
  </si>
  <si>
    <t>Podkladní nebo výplňová vrstva z betonu C 25/30 tl do 200 mm</t>
  </si>
  <si>
    <t>-1750551114</t>
  </si>
  <si>
    <t>Podkladní a výplňové vrstvy z betonu prostého tloušťky do 200 mm, z betonu C 25/30</t>
  </si>
  <si>
    <t>https://podminky.urs.cz/item/CS_URS_2024_02/451315137</t>
  </si>
  <si>
    <t>Poznámka k položce:_x000d_
Poznámka k položce:_x000d_
Lože z betonu C25/30nXF3 tl. 200 mm_x000d_
pod dlážděným pruhem na ZÚ</t>
  </si>
  <si>
    <t>"V ploše dlažby z kostek na ZÚ + 10% na přesahy" 27*1,1</t>
  </si>
  <si>
    <t>81</t>
  </si>
  <si>
    <t>452311131</t>
  </si>
  <si>
    <t>Podkladní desky z betonu prostého bez zvýšených nároků na prostředí tř. C 12/15 otevřený výkop</t>
  </si>
  <si>
    <t>-998022477</t>
  </si>
  <si>
    <t>Podkladní a zajišťovací konstrukce z betonu prostého v otevřeném výkopu bez zvýšených nároků na prostředí desky pod potrubí, stoky a drobné objekty z betonu tř. C 12/15</t>
  </si>
  <si>
    <t>https://podminky.urs.cz/item/CS_URS_2024_02/452311131</t>
  </si>
  <si>
    <t>Poznámka k položce:_x000d_
Poznámka k položce: _x000d_
Podkladní beton C12/15-X0_x000d_
- včetně případného bednění</t>
  </si>
  <si>
    <t>"Podkladní beton u propustků DN 600" 39,5*1,8*0,10</t>
  </si>
  <si>
    <t>"Podkladní beton u propustků DN 500" 14,0*1,8*0,10</t>
  </si>
  <si>
    <t>"Podkladní beton u propustků DN 400" 13,5*1,6*0,10</t>
  </si>
  <si>
    <t>82</t>
  </si>
  <si>
    <t>452318510</t>
  </si>
  <si>
    <t>Zajišťovací práh z betonu prostého se zvýšenými nároky na prostředí</t>
  </si>
  <si>
    <t>-1970125350</t>
  </si>
  <si>
    <t>Zajišťovací práh z betonu prostého se zvýšenými nároky na prostředí na dně a ve svahu melioračních kanálů s patkami nebo bez patek</t>
  </si>
  <si>
    <t>https://podminky.urs.cz/item/CS_URS_2024_02/452318510</t>
  </si>
  <si>
    <t>Poznámka k položce:_x000d_
Poznámka k položce: _x000d_
Prahy na konci dlažeb z lomového kamene, 300x500 mm,_x000d_
beton C25/30-XF3_x000d_
- kompletní provedení a dodávka materiálu_x000d_
- včetně bednění_x000d_
- včetně veškeré dopravy</t>
  </si>
  <si>
    <t>(5,0+4,8)*0,3*0,5</t>
  </si>
  <si>
    <t>(4,0+4,0)*0,3*0,5</t>
  </si>
  <si>
    <t>(3,5+4,0)*0,3*0,5</t>
  </si>
  <si>
    <t>(3,6+3,6)*0,3*0,5</t>
  </si>
  <si>
    <t>(2,7+3,0)*0,3*0,5</t>
  </si>
  <si>
    <t>(3,7+3,2)*0,3*0,5</t>
  </si>
  <si>
    <t>(1,4+1,4)*0,3*0,5</t>
  </si>
  <si>
    <t>(2,8+2,8+4,5)*0,3*0,5</t>
  </si>
  <si>
    <t>(3,5+3,5+1,5)*0,3*0,5</t>
  </si>
  <si>
    <t>(2,0+2,0)*0,3*0,5</t>
  </si>
  <si>
    <t>83</t>
  </si>
  <si>
    <t>452322162</t>
  </si>
  <si>
    <t>Sedlové lože ze ŽB se zvýšenými nároky na prostředí tř. C 25/30 otevřený výkop</t>
  </si>
  <si>
    <t>-272036351</t>
  </si>
  <si>
    <t>Podkladní a zajišťovací konstrukce z betonu železového v otevřeném výkopu se zvýšenými nároky na prostředí sedlové lože pod potrubí z betonu tř. C 25/30</t>
  </si>
  <si>
    <t>https://podminky.urs.cz/item/CS_URS_2024_02/452322162</t>
  </si>
  <si>
    <t xml:space="preserve">Poznámka k položce:_x000d_
Poznámka k položce: _x000d_
Beton C25/30-XF3 vyztužený 1 vrstvou KARI sítě 8/100/100 mm_x000d_
- tloušťka 0,30 m ve výpočtu oproti tloušťce 0,25 m uvedené _x000d_
  v projektové dokumentaci počítá s vytvořením sedla_x000d_
- včetně bednění</t>
  </si>
  <si>
    <t>"Lože propustků DN 600" 39,5*1,8*0,30</t>
  </si>
  <si>
    <t>"Lože propustků DN 500" 14,0*1,8*0,30</t>
  </si>
  <si>
    <t>"Lože propustků DN 400" 13,5*1,6*0,30</t>
  </si>
  <si>
    <t>84</t>
  </si>
  <si>
    <t>461310312</t>
  </si>
  <si>
    <t>Patka z betonu pro prostředí s mrazovými cykly C 25/30</t>
  </si>
  <si>
    <t>1597047579</t>
  </si>
  <si>
    <t>Patka z betonu prostého do rýhy nebo do bednění s provedením dilatačních spár v osové vzdálenosti 2 m a jejich zalitím živičnou zálivkou z betonu pro prostředí s mrazovými cykly tř. C 25/30</t>
  </si>
  <si>
    <t>https://podminky.urs.cz/item/CS_URS_2024_02/461310312</t>
  </si>
  <si>
    <t xml:space="preserve">Poznámka k položce:_x000d_
Poznámka k položce: _x000d_
Patky pod okraji propustků,_x000d_
beton C25/30-XF3_x000d_
- kompletní provedení dle výkresů v PD_x000d_
- včetně veškerých zemních prací a kompletní_x000d_
  likvidace vyzískaného materiálu, včetně poplatků_x000d_
- včetně všech podkladních vrstev _x000d_
  (beton C12/15-X0 tl. 100 mm, HDK 0/63-0/125 tl. 200 mm)_x000d_
- včetně bednění_x000d_
- včetně veškeré dopravy</t>
  </si>
  <si>
    <t>4*2*(1,8*0,5*1,0)</t>
  </si>
  <si>
    <t>2*2*(1,6*0,5*1,0)</t>
  </si>
  <si>
    <t>85</t>
  </si>
  <si>
    <t>464531111</t>
  </si>
  <si>
    <t>Pohoz z hrubého drceného kamenivo zrno 32 až 63 mm z terénu</t>
  </si>
  <si>
    <t>-1615387210</t>
  </si>
  <si>
    <t>Pohoz dna nebo svahů jakékoliv tloušťky z hrubého drceného kameniva, z terénu, frakce 32 - 63 mm</t>
  </si>
  <si>
    <t>https://podminky.urs.cz/item/CS_URS_2024_02/464531111</t>
  </si>
  <si>
    <t>Poznámka k položce:_x000d_
Poznámka k položce: _x000d_
Kompletní provedení, včetně dodávky kameniva_x000d_
a vysvahování, včetně dopravy_x000d_
- ve výpočtu je zohledněna šířka měřená po svahu</t>
  </si>
  <si>
    <t>"Pohoz dna příkopu v km 0,015-0,450 vlevo" 435*1,20*0,15</t>
  </si>
  <si>
    <t>86</t>
  </si>
  <si>
    <t>465511511</t>
  </si>
  <si>
    <t>Dlažba z lomového kamene do malty s vyplněním spár maltou a vyspárováním pl do 20 m2 tl 200 mm</t>
  </si>
  <si>
    <t>-1578515476</t>
  </si>
  <si>
    <t>Dlažba z lomového kamene upraveného vodorovná nebo plocha ve sklonu do 1:2 s dodáním hmot do cementové malty, s vyplněním spár a s vyspárováním cementovou maltou v ploše do 20 m2, tl. 200 mm</t>
  </si>
  <si>
    <t>https://podminky.urs.cz/item/CS_URS_2024_02/465511511</t>
  </si>
  <si>
    <t xml:space="preserve">Poznámka k položce:_x000d_
Poznámka k položce: _x000d_
Dlažba z lomového kamene tl. 200 mm s vyspárováním MC4,_x000d_
do betonového lože tl. 150 mm (beton C 20/25nXF3),_x000d_
ve sklonu dle svahu, zahrnuje i čela propustků,_x000d_
plochy zplanimetrovány_x000d_
- kompletní provedení, včetně dodávky materiálu_x000d_
- včetně všech zemních prací a kompletní likvidace_x000d_
  vyzískaného materiálu, včetně poplatků_x000d_
- včetně veškeré dopravy</t>
  </si>
  <si>
    <t>"U odvodňovacího žlabu na ZÚ" 11,0</t>
  </si>
  <si>
    <t>"U propustku v km 0,01300" 16+17</t>
  </si>
  <si>
    <t>"U propustku v km 0,70870" 5+11</t>
  </si>
  <si>
    <t>"U propustku v km 1,19740" 7+8</t>
  </si>
  <si>
    <t>"Ve vtokové jímce propustku v km 1,19740" 1</t>
  </si>
  <si>
    <t>"U propustku sjezdu v km 0,181 L" 18+13</t>
  </si>
  <si>
    <t>"U propustku sjezdu v km 0,18050 P" 11+11</t>
  </si>
  <si>
    <t>"U propustku sjezdu v km 0,49400 L" 14+13</t>
  </si>
  <si>
    <t>Komunikace pozemní</t>
  </si>
  <si>
    <t>87</t>
  </si>
  <si>
    <t>564671111</t>
  </si>
  <si>
    <t>Podklad z kameniva hrubého drceného vel. 63-125 mm plochy přes 100 m2 tl 250 mm</t>
  </si>
  <si>
    <t>1951236911</t>
  </si>
  <si>
    <t>Podklad z kameniva hrubého drceného vel. 63-125 mm, s rozprostřením a zhutněním plochy přes 100 m2, po zhutnění tl. 250 mm</t>
  </si>
  <si>
    <t>https://podminky.urs.cz/item/CS_URS_2024_02/564671111</t>
  </si>
  <si>
    <t xml:space="preserve">Poznámka k položce:_x000d_
Poznámka k položce:_x000d_
- hrubé drcené kamenivo frakce 0/125 vhodné do AZ_x000d_
  dle ČSN 73 6133_x000d_
- výměna aktivní zóny v celkové tloušťce 500 mm_x000d_
  (zbývající tloušťku 250 mm budou tvořit využité _x000d_
  rozebrané vrstvy stávající vozovky - vykázáno v položce_x000d_
  č. 171152111)_x000d_
- plochy zplanimetrovány_x000d_
- vč. promíchání nakupovaného materiálu a vyzískaného materiálu a s_x000d_
  tím spojených prací_x000d_
- nakupovaný materiál vhodný do AZ dle ČSN 73 6133, _x000d_
  musí být dodržen čl. 9.2.6 ČSN 736133_x000d_
- včetně nákupu a dovozu materiálu_x000d_
- včetně zhutnění na 100% PS a úpravy parapláně_x000d_
- cena je včetně veškeré dopravy</t>
  </si>
  <si>
    <t>"Pod polní cestou" 5910,0</t>
  </si>
  <si>
    <t>"Pod vyvedením vrstvy ŠD do svahu v km 0,000-0,640 L" 640,0*0,70</t>
  </si>
  <si>
    <t>"Pod napojením lesní cesty km 0,895 P" 112,0</t>
  </si>
  <si>
    <t>"Pod napojením lesní cesty km 1,220 P" 126,0</t>
  </si>
  <si>
    <t>"Pod sjezdy" (55+41+43+33+39+33+21+14)</t>
  </si>
  <si>
    <t>"Chybějící kubatura (plocha) dle použitých stáv. vrstev" 6875-4344,75</t>
  </si>
  <si>
    <t>"Součet" 6875,0+2530,25</t>
  </si>
  <si>
    <t>88</t>
  </si>
  <si>
    <t>564851011</t>
  </si>
  <si>
    <t>Podklad ze štěrkodrtě ŠD plochy do 100 m2 tl 150 mm</t>
  </si>
  <si>
    <t>-519693677</t>
  </si>
  <si>
    <t>Podklad ze štěrkodrti ŠD s rozprostřením a zhutněním plochy jednotlivě do 100 m2, po zhutnění tl. 150 mm</t>
  </si>
  <si>
    <t>https://podminky.urs.cz/item/CS_URS_2024_02/564851011</t>
  </si>
  <si>
    <t>Poznámka k položce:_x000d_
Poznámka k položce: _x000d_
ŠDb 0/32 Ge tl. 150 mm_x000d_
plocha zplanimetrována, _x000d_
zahrnuje rozšíření vrstev dle VL</t>
  </si>
  <si>
    <t>"pod dlažbou z kostek na ZÚ" 28,0</t>
  </si>
  <si>
    <t>89</t>
  </si>
  <si>
    <t>564851012</t>
  </si>
  <si>
    <t>Podklad ze štěrkodrtě ŠD plochy do 100 m2 tl 160 mm</t>
  </si>
  <si>
    <t>1628176695</t>
  </si>
  <si>
    <t>Podklad ze štěrkodrti ŠD s rozprostřením a zhutněním plochy jednotlivě do 100 m2, po zhutnění tl. 160 mm</t>
  </si>
  <si>
    <t>https://podminky.urs.cz/item/CS_URS_2024_02/564851012</t>
  </si>
  <si>
    <t>Poznámka k položce:_x000d_
Poznámka k položce: _x000d_
ŠDb 0/63 Ge tl. 160 mm_x000d_
plocha zplanimetrována, _x000d_
zahrnuje rozšíření vrstev dle VL</t>
  </si>
  <si>
    <t>"ochranná vrstva pod dlažbou z kostek na ZÚ" 30,0</t>
  </si>
  <si>
    <t>90</t>
  </si>
  <si>
    <t>564851111</t>
  </si>
  <si>
    <t>Podklad ze štěrkodrtě ŠD plochy přes 100 m2 tl 150 mm</t>
  </si>
  <si>
    <t>-608367112</t>
  </si>
  <si>
    <t>Podklad ze štěrkodrti ŠD s rozprostřením a zhutněním plochy přes 100 m2, po zhutnění tl. 150 mm</t>
  </si>
  <si>
    <t>https://podminky.urs.cz/item/CS_URS_2024_02/564851111</t>
  </si>
  <si>
    <t>Poznámka k položce:_x000d_
Poznámka k položce: _x000d_
ŠDb 0/32 tl. 150 mm_x000d_
plochy zplanimetrovány, _x000d_
zahrnují rozšíření vrstev dle VL</t>
  </si>
  <si>
    <t>"Polní cesta" 5178,0</t>
  </si>
  <si>
    <t>"Napojení lesní cesty km 0,895 P" 93,0</t>
  </si>
  <si>
    <t>"Napojení lesní cesty km 1,220 P" 101,0</t>
  </si>
  <si>
    <t>"Sjezdy" 51+37+39+29+35+29+17+11</t>
  </si>
  <si>
    <t>91</t>
  </si>
  <si>
    <t>564851114</t>
  </si>
  <si>
    <t>Podklad ze štěrkodrtě ŠD plochy přes 100 m2 tl 180 mm</t>
  </si>
  <si>
    <t>-1266905832</t>
  </si>
  <si>
    <t>Podklad ze štěrkodrti ŠD s rozprostřením a zhutněním plochy přes 100 m2, po zhutnění tl. 180 mm</t>
  </si>
  <si>
    <t>https://podminky.urs.cz/item/CS_URS_2024_02/564851114</t>
  </si>
  <si>
    <t xml:space="preserve">Poznámka k položce:_x000d_
Poznámka k položce: _x000d_
- ŠDb 0/63, průměrná tl. 180 mm (zohledněn sklon pláně),_x000d_
- plochy zplanimetrovány, zahrnují rozšíření vrstev dle VL_x000d_
</t>
  </si>
  <si>
    <t>"Polní cesta" 5910,0</t>
  </si>
  <si>
    <t>"Vyvedení do svahu v úseku s příkopem" 640*0,7</t>
  </si>
  <si>
    <t>"Napojení lesní cesty km 0,895 P" 112,0</t>
  </si>
  <si>
    <t>"Napojení lesní cesty km 1,220 P" 126,0</t>
  </si>
  <si>
    <t>"Sjezdy" 55+41+43+33+39+33+21+14</t>
  </si>
  <si>
    <t>92</t>
  </si>
  <si>
    <t>569851111</t>
  </si>
  <si>
    <t>Zpevnění krajnic štěrkodrtí tl 150 mm</t>
  </si>
  <si>
    <t>847968543</t>
  </si>
  <si>
    <t>Zpevnění krajnic nebo komunikací pro pěší s rozprostřením a zhutněním, po zhutnění štěrkodrtí tl. 150 mm</t>
  </si>
  <si>
    <t>https://podminky.urs.cz/item/CS_URS_2024_02/569851111</t>
  </si>
  <si>
    <t>Poznámka k položce:_x000d_
Poznámka k položce: _x000d_
ŠDb 0/32 Gn tl. 150 mm_x000d_
- ve výpočtu uvažována střední šířka 0,60 m_x000d_
- včetně nákupu a dovozu materiálu_x000d_
- včetně rozprostření a zhutnění_x000d_
- cena je včetně veškeré dopravy</t>
  </si>
  <si>
    <t>"Podél polní cesty" 2*1238*0,60</t>
  </si>
  <si>
    <t>"Podél napojení lesní cesty km 0,895 P" (12+15)*0,60</t>
  </si>
  <si>
    <t>"Podél napojení lesní cesty km 1,220 P" (4+4)*0,60</t>
  </si>
  <si>
    <t>"U sjezdů" (11+7+4+4+7+7+3+3+3+3+3+3+1,5+1,5+1,5+1,5)*0,60</t>
  </si>
  <si>
    <t>93</t>
  </si>
  <si>
    <t>569903311</t>
  </si>
  <si>
    <t>Zřízení zemních krajnic se zhutněním</t>
  </si>
  <si>
    <t>-383277056</t>
  </si>
  <si>
    <t>Zřízení zemních krajnic z hornin jakékoliv třídy se zhutněním</t>
  </si>
  <si>
    <t>https://podminky.urs.cz/item/CS_URS_2024_02/569903311</t>
  </si>
  <si>
    <t>Poznámka k položce:_x000d_
Poznámka k položce:_x000d_
Zemina alespoň podmínečně vhodná nebo lepší_x000d_
dle ČSN 73 6133, v souladu s TKP kap. 4_x000d_
- včetně zhutnění na 100% PS_x000d_
- položka je včetně nákupu a dovozu vhodné zeminy</t>
  </si>
  <si>
    <t>"průměrná plocha v jednom řezu = 0,15 m2" 1238,0*2*0,15</t>
  </si>
  <si>
    <t>"u sjezdů" (11+7+4+4+7+7+3+3+3+3+3+3+1,5+1,5+1,5+1,5)*0,15</t>
  </si>
  <si>
    <t>"podél napojení lesní cesty km 0,895 P" (12+15)*0,15</t>
  </si>
  <si>
    <t>"podél napojení lesní cesty km 1,220 P" (4+4)*0,15</t>
  </si>
  <si>
    <t>94</t>
  </si>
  <si>
    <t>573191111</t>
  </si>
  <si>
    <t>Postřik infiltrační kationaktivní emulzí v množství 1 kg/m2</t>
  </si>
  <si>
    <t>-830169137</t>
  </si>
  <si>
    <t>Postřik infiltrační kationaktivní emulzí v množství 1,00 kg/m2</t>
  </si>
  <si>
    <t>https://podminky.urs.cz/item/CS_URS_2024_02/573191111</t>
  </si>
  <si>
    <t>Poznámka k položce:_x000d_
Poznámka k položce: _x000d_
PI-E, C 60 B5, 0,70 kg/m2 po vyštěpení</t>
  </si>
  <si>
    <t>"Na vrstvě ŠDb 0/32 Ge" 5620,0</t>
  </si>
  <si>
    <t>95</t>
  </si>
  <si>
    <t>573231107</t>
  </si>
  <si>
    <t>Postřik živičný spojovací ze silniční emulze v množství 0,40 kg/m2</t>
  </si>
  <si>
    <t>159842910</t>
  </si>
  <si>
    <t>Postřik spojovací PS bez posypu kamenivem ze silniční emulze, v množství 0,40 kg/m2</t>
  </si>
  <si>
    <t>https://podminky.urs.cz/item/CS_URS_2024_02/573231107</t>
  </si>
  <si>
    <t>Poznámka k položce:_x000d_
Poznámka k položce: _x000d_
PS-E, C 60 B5, 0,35 kg/m2 po vyštěpení</t>
  </si>
  <si>
    <t>"Na vrstvě PMH" 4934,0</t>
  </si>
  <si>
    <t>96</t>
  </si>
  <si>
    <t>574391112</t>
  </si>
  <si>
    <t>Penetrační makadam hrubý PMH tl 120 mm</t>
  </si>
  <si>
    <t>238444908</t>
  </si>
  <si>
    <t>Penetrační makadam PM s rozprostřením kameniva na sucho, s prolitím živicí, s posypem drtí a se zhutněním hrubý (PMH) z kameniva hrubého drceného, po zhutnění tl. 120 mm</t>
  </si>
  <si>
    <t>https://podminky.urs.cz/item/CS_URS_2024_02/574391112</t>
  </si>
  <si>
    <t>Poznámka k položce:_x000d_
Poznámka k položce: _x000d_
PMH, tl. 120 mm,_x000d_
kostra 32/63, výplň 11/16, pojivo silniční asfalt 100/150 (6 kg/m2),_x000d_
plochy zplanimetrovány, _x000d_
zahrnují rozšíření vrstev dle VL</t>
  </si>
  <si>
    <t>"Polní cesta" 4550,0</t>
  </si>
  <si>
    <t>"napojení lesní cesty km 0,895 P" 78,0</t>
  </si>
  <si>
    <t>"napojení lesní cesty km 1,220 P" 81,0</t>
  </si>
  <si>
    <t>"Sjezdy" 48+34+36+26+32+26+14+9</t>
  </si>
  <si>
    <t>97</t>
  </si>
  <si>
    <t>577134111</t>
  </si>
  <si>
    <t>Asfaltový beton vrstva obrusná ACO 11+ (ABS) tř. I tl 40 mm š do 3 m z nemodifikovaného asfaltu</t>
  </si>
  <si>
    <t>50531540</t>
  </si>
  <si>
    <t>Asfaltový beton vrstva obrusná ACO 11 (ABS) s rozprostřením a se zhutněním z nemodifikovaného asfaltu v pruhu šířky do 3 m tř. I (ACO 11+), po zhutnění tl. 40 mm</t>
  </si>
  <si>
    <t>https://podminky.urs.cz/item/CS_URS_2024_02/577134111</t>
  </si>
  <si>
    <t xml:space="preserve">Poznámka k položce:_x000d_
Poznámka k položce: _x000d_
ACO 11+  50/70, tl. 40 mm,_x000d_
plochy zplanimetrovány, _x000d_
uvažován sklon vrstvy 1:1</t>
  </si>
  <si>
    <t>"Polní cesta" 4124,0</t>
  </si>
  <si>
    <t>"Napojení lesní cesty km 0,895 P" 70,0</t>
  </si>
  <si>
    <t>"Napojení lesní cesty km 1,220 P" 68,0</t>
  </si>
  <si>
    <t>"Sjezdy" 46+32+34+24+30+24+12+7,5</t>
  </si>
  <si>
    <t>98</t>
  </si>
  <si>
    <t>591241111</t>
  </si>
  <si>
    <t>Kladení dlažby z kostek drobných z kamene na MC tl 50 mm</t>
  </si>
  <si>
    <t>-1095534084</t>
  </si>
  <si>
    <t>Kladení dlažby z kostek s provedením lože do tl. 50 mm, s vyplněním spár, s dvojím beraněním a se smetením přebytečného materiálu na krajnici drobných z kamene, do lože z cementové malty</t>
  </si>
  <si>
    <t>https://podminky.urs.cz/item/CS_URS_2024_02/591241111</t>
  </si>
  <si>
    <t>Poznámka k položce:_x000d_
Poznámka k položce: _x000d_
Plocha zplanimetrována_x000d_
- včetně vyspárování MC 25</t>
  </si>
  <si>
    <t>"Dlážděný pruh na ZÚ" 27,0</t>
  </si>
  <si>
    <t>99</t>
  </si>
  <si>
    <t>58381015</t>
  </si>
  <si>
    <t>kostka řezanoštípaná dlažební žula 10x10x10cm</t>
  </si>
  <si>
    <t>-562656402</t>
  </si>
  <si>
    <t>27*1,02 'Přepočtené koeficientem množství</t>
  </si>
  <si>
    <t>100</t>
  </si>
  <si>
    <t>916131213</t>
  </si>
  <si>
    <t>Osazení silničního obrubníku betonového stojatého s boční opěrou do lože z betonu prostého</t>
  </si>
  <si>
    <t>-1411347575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</si>
  <si>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</si>
  <si>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</si>
  <si>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 xml:space="preserve">Poznámka k položce:_x000d_
Poznámka k položce: _x000d_
Betonové obrubníky 1000/150/250 mm_x000d_
- včetně betonového lože tl. 150 mm (C20/25nXF)_x000d_
  a betonových opěr z téhož betonu_x000d_
- včetně případných obloukových či nájezdových dílů_x000d_
- včetně případného řezání obrub</t>
  </si>
  <si>
    <t>"Ohraničení dlážděného pruhu na ZÚ" 17+9+7+5</t>
  </si>
  <si>
    <t>59217031</t>
  </si>
  <si>
    <t>obrubník silniční betonový 1000x150x250mm</t>
  </si>
  <si>
    <t>602432908</t>
  </si>
  <si>
    <t>38*1,02 'Přepočtené koeficientem množství</t>
  </si>
  <si>
    <t>102</t>
  </si>
  <si>
    <t>935113112</t>
  </si>
  <si>
    <t>Osazení odvodňovacího polymerbetonového žlabu s krycím roštem šířky přes 200 mm</t>
  </si>
  <si>
    <t>321157068</t>
  </si>
  <si>
    <t>Osazení odvodňovacího žlabu s krycím roštem polymerbetonového šířky přes 200 mm</t>
  </si>
  <si>
    <t>https://podminky.urs.cz/item/CS_URS_2024_02/935113112</t>
  </si>
  <si>
    <t xml:space="preserve">Poznámka k položce:_x000d_
Poznámka k položce:_x000d_
kompletní osazení, včetně lože a podkladních_x000d_
vrstev dle výrobce_x000d_
- včetně všech souvisejících zemních prací,_x000d_
  dopravy a případných poplatků</t>
  </si>
  <si>
    <t>"Odvodňovací žlab v km 0,007" 9</t>
  </si>
  <si>
    <t>103</t>
  </si>
  <si>
    <t>59227128</t>
  </si>
  <si>
    <t>žlab odvodňovací s roštem bez spádu dna monolitický z polymerbetonu pro vysoké zatížení š 300mm</t>
  </si>
  <si>
    <t>1691960073</t>
  </si>
  <si>
    <t xml:space="preserve">Poznámka k položce:_x000d_
Poznámka k položce:_x000d_
Odvodňovací žlab z polymerbetonu, DN 300, monoblok,_x000d_
pro zatížení D400_x000d_
- kompletní dodávka_x000d_
- včetně lože z betonu C25/30-XF3 tl. min. 150 mm_x000d_
- včetně podkladních vrstev dle výrobce_x000d_
</t>
  </si>
  <si>
    <t>Úpravy povrchů, podlahy a osazování výplní</t>
  </si>
  <si>
    <t>104</t>
  </si>
  <si>
    <t>628195001</t>
  </si>
  <si>
    <t>Očištění zdiva nebo betonu zdí a valů před započetím oprav ručně</t>
  </si>
  <si>
    <t>-462293646</t>
  </si>
  <si>
    <t>https://podminky.urs.cz/item/CS_URS_2024_02/628195001</t>
  </si>
  <si>
    <t>Poznámka k položce:_x000d_
Poznámka k položce:_x000d_
Očištění stávající opěrné zídky u silnice na ZÚ_x000d_
před její opravou v místě odstranění čela propustku,_x000d_
na délku cca 2 m od propustku._x000d_
- včetně kompletní likvidace vyzískaného materiálu,_x000d_
- včetně naložení, dopravy a poplatků</t>
  </si>
  <si>
    <t>"Očištění opěrné zídky na ZÚ před opravou, odhadem" 2,0*1,0</t>
  </si>
  <si>
    <t>Trubní vedení</t>
  </si>
  <si>
    <t>105</t>
  </si>
  <si>
    <t>212311111</t>
  </si>
  <si>
    <t>Obetonování vyústění příčného odvodnění mostu včetně žlabovky</t>
  </si>
  <si>
    <t>-222602001</t>
  </si>
  <si>
    <t>Obetonování vyústění příčného odvodnění včetně žlabovky</t>
  </si>
  <si>
    <t>https://podminky.urs.cz/item/CS_URS_2024_02/212311111</t>
  </si>
  <si>
    <t>Poznámka k položce:_x000d_
Poznámka k položce:_x000d_
Vyústění drenáže před propustek v km 0,708.</t>
  </si>
  <si>
    <t>106</t>
  </si>
  <si>
    <t>895270101</t>
  </si>
  <si>
    <t>Proplachovací a kontrolní šachta z PE-HD pro drenáže liniových staveb šachtové dno DN 400/250 průchozí</t>
  </si>
  <si>
    <t>-459012885</t>
  </si>
  <si>
    <t>Proplachovací a kontrolní šachta z PE-HD pro drenáže liniových staveb DN 400 užitné výšky do 500 mm šachtové dno (DN šachty/DN vedení) DN 400/250 průchozí</t>
  </si>
  <si>
    <t>https://podminky.urs.cz/item/CS_URS_2024_02/895270101</t>
  </si>
  <si>
    <t>Poznámka k položce:_x000d_
Poznámka k položce:_x000d_
Korugovaná revizní šachta DN 400 z polypropylenu (PP)_x000d_
s teleskopickým adaptérem a poklopem na zatížení D400 (40t)_x000d_
- kompletní dodávka a osazení_x000d_
- včetně všech materiálů a komponentů_x000d_
- včetně napojení drenážních potrubí, včetně příp. vrtání a těsnění_x000d_
- včetně všech zemních prací_x000d_
- včetně veškeré dopravy a případných poplatků</t>
  </si>
  <si>
    <t>"Drenážní šachtice" 9</t>
  </si>
  <si>
    <t>107</t>
  </si>
  <si>
    <t>895270131</t>
  </si>
  <si>
    <t>Proplachovací a kontrolní šachta z PE-HD DN 400 pro drenáže liniových staveb šachtové prodloužení světlé hloubky 3000 mm</t>
  </si>
  <si>
    <t>613984923</t>
  </si>
  <si>
    <t>Proplachovací a kontrolní šachta z PE-HD pro drenáže liniových staveb DN 400 užitné výšky do 500 mm šachtové prodloužení světlé hloubky 3000 mm</t>
  </si>
  <si>
    <t>https://podminky.urs.cz/item/CS_URS_2024_02/895270131</t>
  </si>
  <si>
    <t>"Příplatek za celkovou hloubku (stavební výšku) šachty cca 1,20 m" 9</t>
  </si>
  <si>
    <t>108</t>
  </si>
  <si>
    <t>895270135</t>
  </si>
  <si>
    <t>Příplatek k rourám proplachovací a kontrolní šachty z PE-HD DN 400 pro drenáže liniových staveb za uříznutí šachtové roury</t>
  </si>
  <si>
    <t>-746917227</t>
  </si>
  <si>
    <t>Proplachovací a kontrolní šachta z PE-HD pro drenáže liniových staveb DN 400 užitné výšky do 500 mm Příplatek k ceně -0131 za uříznutí šachtového prodloužení</t>
  </si>
  <si>
    <t>https://podminky.urs.cz/item/CS_URS_2024_02/895270135</t>
  </si>
  <si>
    <t>109</t>
  </si>
  <si>
    <t>895270224</t>
  </si>
  <si>
    <t>Proplachovací a kontrolní šachta z PE-HD DN 400 pro drenáže liniových staveb poklop litinový pro třídu zatížení D 400</t>
  </si>
  <si>
    <t>1116840135</t>
  </si>
  <si>
    <t>Proplachovací a kontrolní šachta z PE-HD pro drenáže liniových staveb DN 400 užitné výšky do 500 mm poklop litinový pro třídu zatížení D 400</t>
  </si>
  <si>
    <t>https://podminky.urs.cz/item/CS_URS_2024_02/895270224</t>
  </si>
  <si>
    <t>Poznámka k položce:_x000d_
Poznámka k položce:_x000d_
Litinový poklop na zatížení D400 (40t)</t>
  </si>
  <si>
    <t>"Poklop drenážní šachtice" 9</t>
  </si>
  <si>
    <t>110</t>
  </si>
  <si>
    <t>895611111</t>
  </si>
  <si>
    <t>Drenážní vyúsť z betonových trub VT</t>
  </si>
  <si>
    <t>-540245338</t>
  </si>
  <si>
    <t>Drenážní výusť z trub betonových</t>
  </si>
  <si>
    <t>https://podminky.urs.cz/item/CS_URS_2024_02/895611111</t>
  </si>
  <si>
    <t>Poznámka k položce:_x000d_
Poznámka k položce:_x000d_
Kompletní drenážní výusť dle VL2.</t>
  </si>
  <si>
    <t>"Vyústění drenáží před propustek v km 0,708" 2</t>
  </si>
  <si>
    <t>Ostatní konstrukce a práce, bourání</t>
  </si>
  <si>
    <t>111</t>
  </si>
  <si>
    <t>912211111</t>
  </si>
  <si>
    <t>Montáž směrového sloupku silničního plastového prosté uložení bez betonového základu</t>
  </si>
  <si>
    <t>727087307</t>
  </si>
  <si>
    <t>Montáž směrového sloupku plastového s odrazkou prostým uložením bez betonového základu silničního</t>
  </si>
  <si>
    <t>https://podminky.urs.cz/item/CS_URS_2024_02/912211111</t>
  </si>
  <si>
    <t>Poznámka k položce:_x000d_
Poznámka k položce:_x000d_
Červený směrový kruhový sloupek Z11g</t>
  </si>
  <si>
    <t>112</t>
  </si>
  <si>
    <t>40445162</t>
  </si>
  <si>
    <t>sloupek směrový silniční plastový 1,0m</t>
  </si>
  <si>
    <t>-1293305715</t>
  </si>
  <si>
    <t>113</t>
  </si>
  <si>
    <t>914111111</t>
  </si>
  <si>
    <t>Montáž svislé dopravní značky do velikosti 1 m2 objímkami na sloupek nebo konzolu</t>
  </si>
  <si>
    <t>1370098639</t>
  </si>
  <si>
    <t>Montáž svislé dopravní značky základní velikosti do 1 m2 objímkami na sloupky nebo konzoly</t>
  </si>
  <si>
    <t>https://podminky.urs.cz/item/CS_URS_2024_02/914111111</t>
  </si>
  <si>
    <t>Poznámka k položce:_x000d_
Poznámka k položce:_x000d_
Dopravní značky B20a (20 km/h)</t>
  </si>
  <si>
    <t>114</t>
  </si>
  <si>
    <t>40445619</t>
  </si>
  <si>
    <t>zákazové, příkazové dopravní značky B1-B34, C1-15 500mm</t>
  </si>
  <si>
    <t>881108506</t>
  </si>
  <si>
    <t>115</t>
  </si>
  <si>
    <t>914511112</t>
  </si>
  <si>
    <t>Montáž sloupku dopravních značek délky do 3,5 m s betonovým základem a patkou D 60 mm</t>
  </si>
  <si>
    <t>-167579488</t>
  </si>
  <si>
    <t>Montáž sloupku dopravních značek délky do 3,5 m do hliníkové patky pro sloupek D 60 mm</t>
  </si>
  <si>
    <t>https://podminky.urs.cz/item/CS_URS_2024_02/914511112</t>
  </si>
  <si>
    <t>116</t>
  </si>
  <si>
    <t>40445225</t>
  </si>
  <si>
    <t>sloupek pro dopravní značku Zn D 60mm v 3,5m</t>
  </si>
  <si>
    <t>-338740695</t>
  </si>
  <si>
    <t>Poznámka k položce:_x000d_
Poznámka k položce:_x000d_
- včetně patky</t>
  </si>
  <si>
    <t>117</t>
  </si>
  <si>
    <t>915211111</t>
  </si>
  <si>
    <t>Vodorovné dopravní značení dělící čáry souvislé š 125 mm bílý plast</t>
  </si>
  <si>
    <t>1319715056</t>
  </si>
  <si>
    <t>Vodorovné dopravní značení stříkaným plastem dělící čára šířky 125 mm souvislá bílá základní</t>
  </si>
  <si>
    <t>https://podminky.urs.cz/item/CS_URS_2024_02/915211111</t>
  </si>
  <si>
    <t>Poznámka k položce:_x000d_
Poznámka k položce:_x000d_
- včetně materiálu</t>
  </si>
  <si>
    <t>"Obnova vodicí čáry na silnici III/15423 v místě stavby" 20</t>
  </si>
  <si>
    <t>118</t>
  </si>
  <si>
    <t>915611111</t>
  </si>
  <si>
    <t>Předznačení vodorovného liniového značení</t>
  </si>
  <si>
    <t>-1313234398</t>
  </si>
  <si>
    <t>Předznačení pro vodorovné značení stříkané barvou nebo prováděné z nátěrových hmot liniové dělicí čáry, vodicí proužky</t>
  </si>
  <si>
    <t>https://podminky.urs.cz/item/CS_URS_2024_02/915611111</t>
  </si>
  <si>
    <t>"Předznačení vodicí čáry u silnice III/15423, š. 0,125 m" 20</t>
  </si>
  <si>
    <t>119</t>
  </si>
  <si>
    <t>919112233</t>
  </si>
  <si>
    <t>Řezání spár pro vytvoření komůrky š 20 mm hl 40 mm pro těsnící zálivku v živičném krytu</t>
  </si>
  <si>
    <t>-957310472</t>
  </si>
  <si>
    <t>Řezání dilatačních spár v živičném krytu vytvoření komůrky pro těsnící zálivku šířky 20 mm, hloubky 40 mm</t>
  </si>
  <si>
    <t>https://podminky.urs.cz/item/CS_URS_2024_02/919112233</t>
  </si>
  <si>
    <t>"Napojení na ZÚ a KÚ" 19+3</t>
  </si>
  <si>
    <t>"U dlažby z kostek na ZÚ a u odvodňovacího žlabu" 19+9+9+9</t>
  </si>
  <si>
    <t>"V napojení sjezdů na cestu" 16+8+12+8+10+17+8+8+35+28+5</t>
  </si>
  <si>
    <t>120</t>
  </si>
  <si>
    <t>919122132</t>
  </si>
  <si>
    <t>Těsnění spár zálivkou za tepla pro komůrky š 20 mm hl 40 mm s těsnicím profilem</t>
  </si>
  <si>
    <t>1708705870</t>
  </si>
  <si>
    <t>Utěsnění dilatačních spár zálivkou za tepla v cementobetonovém nebo živičném krytu včetně adhezního nátěru s těsnicím profilem pod zálivkou, pro komůrky šířky 20 mm, hloubky 40 mm</t>
  </si>
  <si>
    <t>https://podminky.urs.cz/item/CS_URS_2024_02/919122132</t>
  </si>
  <si>
    <t>Poznámka k položce:_x000d_
Poznámka k položce:_x000d_
Trvale pružná modifikovaná asfaltová zálivka za horka.</t>
  </si>
  <si>
    <t>"Utěsnění řezaných spár" 223</t>
  </si>
  <si>
    <t>121</t>
  </si>
  <si>
    <t>919413121</t>
  </si>
  <si>
    <t>Vtoková jímka z betonu prostého se zvýšenými nároky na prostředí pro propustek z trub do DN 800</t>
  </si>
  <si>
    <t>-640358246</t>
  </si>
  <si>
    <t>Vtoková jímka propustku z betonu prostého se zvýšenými nároky na prostředí tř. C 25/30, propustku z trub DN do 800 mm</t>
  </si>
  <si>
    <t>https://podminky.urs.cz/item/CS_URS_2024_02/919413121</t>
  </si>
  <si>
    <t xml:space="preserve">Poznámka k položce:_x000d_
Poznámka k položce:_x000d_
Vtoková jímka u propustku v km 1,19740,_x000d_
kompletní provedení dle výkresu v PD_x000d_
- včetně veškerých zemních prací_x000d_
- včetně veškerého potřebného materiálu_x000d_
  (zemní materiál, beton, zásypy apod.)_x000d_
- včetně provedení výztužení KARI sítí_x000d_
- včetně podkladních vrstev_x000d_
- včetně ochranných nátěrů_x000d_
- včetně bednění_x000d_
- včetně veškeré dopravy a případných poplatků_x000d_
- včetně kompletní likvidace vyzískaného či nepotřebného_x000d_
  materiálu</t>
  </si>
  <si>
    <t>"Vtoková jímka propustku v km 1,19740" 1</t>
  </si>
  <si>
    <t>122</t>
  </si>
  <si>
    <t>919535558</t>
  </si>
  <si>
    <t>Obetonování trubního propustku betonem prostým tř. C 20/25</t>
  </si>
  <si>
    <t>256062823</t>
  </si>
  <si>
    <t>Obetonování trubního propustku betonem prostým bez zvýšených nároků na prostředí tř. C 20/25</t>
  </si>
  <si>
    <t>https://podminky.urs.cz/item/CS_URS_2024_02/919535558</t>
  </si>
  <si>
    <t>Poznámka k položce:_x000d_
Poznámka k položce:_x000d_
Beton C20/25-XF3</t>
  </si>
  <si>
    <t>"Obetonování propustků DN 600" 39,5*0,69</t>
  </si>
  <si>
    <t>"Obetonování propustků DN 500" 14,0*0,72</t>
  </si>
  <si>
    <t>"Obetonování propustků DN 400" 13,5*0,75</t>
  </si>
  <si>
    <t>123</t>
  </si>
  <si>
    <t>919551012</t>
  </si>
  <si>
    <t>Zřízení propustků z trub plastových DN 400</t>
  </si>
  <si>
    <t>1920103375</t>
  </si>
  <si>
    <t>Zřízení propustků a hospodářských přejezdů z trub plastových do DN 400</t>
  </si>
  <si>
    <t>https://podminky.urs.cz/item/CS_URS_2024_02/919551012</t>
  </si>
  <si>
    <t xml:space="preserve">Poznámka k položce:_x000d_
Poznámka k položce:_x000d_
Trubní propustky DN 400 z PP, SN 16_x000d_
- kompletní provedení dle PD_x000d_
- včetně veškerých zemních prací a kompletní likvidace_x000d_
  materiálu, včetně manipulace, včetně poplatků za skládku_x000d_
- včetně zásypů (možno použít vhodný přebytečný materiál_x000d_
  ze stavby dle ČSN 73 6244), vč. hutnění po vrstvách_x000d_
- včetně všech potřebných materiálů_x000d_
- včetně veškeré dopravy</t>
  </si>
  <si>
    <t>"Propustky km 0,70870 a 1,19740" 7+6,5</t>
  </si>
  <si>
    <t>124</t>
  </si>
  <si>
    <t>28617279</t>
  </si>
  <si>
    <t>trubka kanalizační PP korugovaná DN 400x6000mm SN16</t>
  </si>
  <si>
    <t>-230810292</t>
  </si>
  <si>
    <t>13,5</t>
  </si>
  <si>
    <t>13,5*1,015 'Přepočtené koeficientem množství</t>
  </si>
  <si>
    <t>125</t>
  </si>
  <si>
    <t>919551013</t>
  </si>
  <si>
    <t>Zřízení propustků z trub plastových DN 500</t>
  </si>
  <si>
    <t>-1124259270</t>
  </si>
  <si>
    <t>Zřízení propustků a hospodářských přejezdů z trub plastových do DN 500</t>
  </si>
  <si>
    <t>https://podminky.urs.cz/item/CS_URS_2024_02/919551013</t>
  </si>
  <si>
    <t xml:space="preserve">Poznámka k položce:_x000d_
Poznámka k položce:_x000d_
Trubní propustky DN 500 z PP, SN 16_x000d_
- kompletní provedení dle PD_x000d_
- včetně veškerých zemních prací a kompletní likvidace_x000d_
  materiálu, včetně manipulace, včetně poplatků za skládku_x000d_
- včetně zásypů (možno použít vhodný přebytečný materiál_x000d_
  ze stavby dle ČSN 73 6244), vč. hutnění po vrstvách_x000d_
- včetně všech potřebných materiálů_x000d_
- včetně veškeré dopravy</t>
  </si>
  <si>
    <t>"Propustek pod sjezdem km 0,18150 P" 14</t>
  </si>
  <si>
    <t>126</t>
  </si>
  <si>
    <t>28617280</t>
  </si>
  <si>
    <t>trubka kanalizační PP korugovaná DN 500x6000mm SN16</t>
  </si>
  <si>
    <t>1308901964</t>
  </si>
  <si>
    <t>14*1,015 'Přepočtené koeficientem množství</t>
  </si>
  <si>
    <t>127</t>
  </si>
  <si>
    <t>919551014</t>
  </si>
  <si>
    <t>Zřízení propustků z trub plastových DN 600</t>
  </si>
  <si>
    <t>-760660470</t>
  </si>
  <si>
    <t>Zřízení propustků a hospodářských přejezdů z trub plastových do DN 600</t>
  </si>
  <si>
    <t>https://podminky.urs.cz/item/CS_URS_2024_02/919551014</t>
  </si>
  <si>
    <t xml:space="preserve">Poznámka k položce:_x000d_
Poznámka k položce:_x000d_
Trubní propustky DN 600 z PE-HD/PP, SN 16_x000d_
- kompletní provedení dle PD_x000d_
- včetně veškerých zemních prací a kompletní likvidace_x000d_
  materiálu, včetně manipulace, včetně poplatků za skládku_x000d_
- včetně zásypů (možno použít vhodný přebytečný materiál_x000d_
  ze stavby dle ČSN 73 6244), vč. hutnění po vrstvách_x000d_
- včetně všech potřebných materiálů_x000d_
- včetně veškeré dopravy</t>
  </si>
  <si>
    <t>"Propustek v km 0,01300" 11,5</t>
  </si>
  <si>
    <t>"Sjezdy v km 0,181 L a 0,494 L" 15+13</t>
  </si>
  <si>
    <t>128</t>
  </si>
  <si>
    <t>28614490</t>
  </si>
  <si>
    <t>trubka kanalizační PE-HD/PP korugovaná DN 600x6000mm SN16</t>
  </si>
  <si>
    <t>-1081236427</t>
  </si>
  <si>
    <t>39,5*1,015</t>
  </si>
  <si>
    <t>40,093*1,015 'Přepočtené koeficientem množství</t>
  </si>
  <si>
    <t>129</t>
  </si>
  <si>
    <t>938902151</t>
  </si>
  <si>
    <t>Čistění příkopů strojně příkopovou frézou š dna do 400 mm</t>
  </si>
  <si>
    <t>1263685687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</si>
  <si>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</si>
  <si>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https://podminky.urs.cz/item/CS_URS_2024_02/938902151</t>
  </si>
  <si>
    <t xml:space="preserve">Poznámka k položce:_x000d_
Poznámka k položce:_x000d_
- včetně kompletní likvidace vyzískaného materiálu,_x000d_
  včetně naložení, odvozu, složení, poplatků</t>
  </si>
  <si>
    <t>"příkop podél silnice III/15423 na ZÚ" 14,0+5,0</t>
  </si>
  <si>
    <t>"u propustku v km 0,70870" 10,0+10,0</t>
  </si>
  <si>
    <t xml:space="preserve">"za propustkem v km 1,19740 a  u vtokové jímky" 7,0+5,0</t>
  </si>
  <si>
    <t>130</t>
  </si>
  <si>
    <t>938902204</t>
  </si>
  <si>
    <t>Čištění příkopů ručně š dna přes 400 mm objem nánosu do 0,15 m3/m</t>
  </si>
  <si>
    <t>2102339887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</si>
  <si>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</si>
  <si>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https://podminky.urs.cz/item/CS_URS_2024_02/938902204</t>
  </si>
  <si>
    <t>"Ponechávaný příkop v km 0,000-0,420 vpravo" 420,0</t>
  </si>
  <si>
    <t>131</t>
  </si>
  <si>
    <t>938902421</t>
  </si>
  <si>
    <t>Čištění propustků strojně tlakovou vodou D do 500 mm při tl nánosu přes 25 do 50% DN</t>
  </si>
  <si>
    <t>1012538280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</si>
  <si>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</si>
  <si>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https://podminky.urs.cz/item/CS_URS_2024_02/938902421</t>
  </si>
  <si>
    <t>Poznámka k položce:_x000d_
Poznámka k položce:_x000d_
Kompletní pročištění_x000d_
- včetně kompletní likvidace vyzískaného materiálu_x000d_
- včetně naložení, dopravy, uložení a poplatků</t>
  </si>
  <si>
    <t>"Pročištění stávajícího propustku pod silnicí III/15423" 8</t>
  </si>
  <si>
    <t>132</t>
  </si>
  <si>
    <t>938908411</t>
  </si>
  <si>
    <t>Čištění vozovek splachováním vodou</t>
  </si>
  <si>
    <t>-1975044868</t>
  </si>
  <si>
    <t>Čištění vozovek splachováním vodou povrchu podkladu nebo krytu živičného, betonového nebo dlážděného</t>
  </si>
  <si>
    <t>https://podminky.urs.cz/item/CS_URS_2024_02/938908411</t>
  </si>
  <si>
    <t>Poznámka k položce:_x000d_
Poznámka k položce:_x000d_
Očištění okraje vozovky silnice III/15423 _x000d_
pro řádné napojení polní cesty</t>
  </si>
  <si>
    <t>25*1</t>
  </si>
  <si>
    <t>133</t>
  </si>
  <si>
    <t>939291013</t>
  </si>
  <si>
    <t>Obetonování konstrukcí pozemních komunikací z betonu prostého tř. C 20/25</t>
  </si>
  <si>
    <t>2000682603</t>
  </si>
  <si>
    <t>Obetonování konstrukcí pozemních komunikací z betonu prostého bez zvláštních nároků na prostředí tř. C 20/25</t>
  </si>
  <si>
    <t>https://podminky.urs.cz/item/CS_URS_2024_02/939291013</t>
  </si>
  <si>
    <t>Poznámka k položce:_x000d_
Poznámka k položce:_x000d_
Beton C20/25-XF3 tl. 100 mm</t>
  </si>
  <si>
    <t>"Obetonování přejížděných drenáží ve sjezdech a výhybnách" (17+8+24+8+5)*0,5*0,1</t>
  </si>
  <si>
    <t>134</t>
  </si>
  <si>
    <t>966008112</t>
  </si>
  <si>
    <t>Bourání trubního propustku DN přes 300 do 500</t>
  </si>
  <si>
    <t>-733908395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</si>
  <si>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</si>
  <si>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https://podminky.urs.cz/item/CS_URS_2024_02/966008112</t>
  </si>
  <si>
    <t>Poznámka k položce:_x000d_
Poznámka k položce:_x000d_
Bourání stávajících propustků_x000d_
- kompletní vybourání, naložení, odvoz, uložení_x000d_
- položka je včetně veškeré dopravy</t>
  </si>
  <si>
    <t>"Odstranění stávajícího propustku v km 0,004, DN 500" 11</t>
  </si>
  <si>
    <t>"Odstranění případného propustku DN 500 v trase, odhadem" 8</t>
  </si>
  <si>
    <t>"Odstranění stávajícího propustku v km 1,197, DN 400" 7</t>
  </si>
  <si>
    <t>"Odstranění případného propustku DN 400 v trase, odhadem" 7</t>
  </si>
  <si>
    <t>"Odstranění stávajícího propustku v km 0,708, DN 300" 6</t>
  </si>
  <si>
    <t>135</t>
  </si>
  <si>
    <t>966008311</t>
  </si>
  <si>
    <t>Bourání čela trubního propustku z betonu železového</t>
  </si>
  <si>
    <t>934205441</t>
  </si>
  <si>
    <t>Bourání trubního propustku s odklizením a uložením vybouraného materiálu na skládku na vzdálenost do 3 m nebo s naložením na dopravní prostředek čela z betonu železového</t>
  </si>
  <si>
    <t>https://podminky.urs.cz/item/CS_URS_2024_02/966008311</t>
  </si>
  <si>
    <t>Poznámka k položce:_x000d_
Poznámka k položce:_x000d_
Bourání čel stávajících propustků_x000d_
- kompletní vybourání, včetně naložení, odvozu, uložení_x000d_
- včetně případných kamenných prvků_x000d_
- položka je včetně veškeré dopravy</t>
  </si>
  <si>
    <t>"Čela rekonstruovaných propustků, odhadem" 6*(1,5*0,5*1,5)</t>
  </si>
  <si>
    <t>"Čela případných skrytých propustků, odhadem" 4*(1,5*0,5*1,5)</t>
  </si>
  <si>
    <t>997</t>
  </si>
  <si>
    <t>Přesun sutě</t>
  </si>
  <si>
    <t>136</t>
  </si>
  <si>
    <t>997221612</t>
  </si>
  <si>
    <t>Nakládání vybouraných hmot na dopravní prostředky pro vodorovnou dopravu</t>
  </si>
  <si>
    <t>-1673111354</t>
  </si>
  <si>
    <t>Nakládání na dopravní prostředky pro vodorovnou dopravu vybouraných hmot</t>
  </si>
  <si>
    <t>https://podminky.urs.cz/item/CS_URS_2024_02/997221612</t>
  </si>
  <si>
    <t>137</t>
  </si>
  <si>
    <t>997221655</t>
  </si>
  <si>
    <t>Poplatek za uložení na skládce (skládkovné) zeminy a kamení kód odpadu 17 05 04</t>
  </si>
  <si>
    <t>-1021959316</t>
  </si>
  <si>
    <t>Poplatek za uložení stavebního odpadu na skládce (skládkovné) zeminy a kamení zatříděného do Katalogu odpadů pod kódem 17 05 04</t>
  </si>
  <si>
    <t>https://podminky.urs.cz/item/CS_URS_2024_02/997221655</t>
  </si>
  <si>
    <t>"přebytek dle bilance zemních prací" 4067,53*1,6</t>
  </si>
  <si>
    <t>"nevhodná zemina (drny)" 718,80*1,6</t>
  </si>
  <si>
    <t>"nevhodná část nestmel. vrstev stáv. vozovky" 1737,9/0,40*0,15*1,6</t>
  </si>
  <si>
    <t>138</t>
  </si>
  <si>
    <t>997221862</t>
  </si>
  <si>
    <t>Poplatek za uložení na recyklační skládce (skládkovné) stavebního odpadu z armovaného betonu pod kódem 17 01 01</t>
  </si>
  <si>
    <t>-1508220486</t>
  </si>
  <si>
    <t>Poplatek za uložení stavebního odpadu na recyklační skládce (skládkovné) z armovaného betonu zatříděného do Katalogu odpadů pod kódem 17 01 01</t>
  </si>
  <si>
    <t>https://podminky.urs.cz/item/CS_URS_2024_02/997221862</t>
  </si>
  <si>
    <t>139</t>
  </si>
  <si>
    <t>997231111</t>
  </si>
  <si>
    <t>Vodorovná doprava suti a vybouraných hmot do 1 km</t>
  </si>
  <si>
    <t>-1964768733</t>
  </si>
  <si>
    <t>Vodorovná doprava suti a vybouraných hmot s vyložením a hrubým urovnáním na vzdálenost do 1 km</t>
  </si>
  <si>
    <t>https://podminky.urs.cz/item/CS_URS_2024_02/997231111</t>
  </si>
  <si>
    <t>140</t>
  </si>
  <si>
    <t>997231119</t>
  </si>
  <si>
    <t>Příplatek ZKD 1 km vodorovné dopravy suti a vybouraných hmot</t>
  </si>
  <si>
    <t>-576143422</t>
  </si>
  <si>
    <t>Vodorovná doprava suti a vybouraných hmot s vyložením a hrubým urovnáním na vzdálenost Příplatek k cenám za každý další započatý 1 km</t>
  </si>
  <si>
    <t>https://podminky.urs.cz/item/CS_URS_2024_02/997231119</t>
  </si>
  <si>
    <t>115,67*15 'Přepočtené koeficientem množství</t>
  </si>
  <si>
    <t>998</t>
  </si>
  <si>
    <t>Přesun hmot</t>
  </si>
  <si>
    <t>141</t>
  </si>
  <si>
    <t>998225111</t>
  </si>
  <si>
    <t>Přesun hmot pro pozemní komunikace s krytem z kamene, monolitickým betonovým nebo živičným</t>
  </si>
  <si>
    <t>-1223171421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</si>
  <si>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</si>
  <si>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</si>
  <si>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142</t>
  </si>
  <si>
    <t>998225192</t>
  </si>
  <si>
    <t>Příplatek k přesunu hmot pro pozemní komunikace s krytem z kamene, živičným, betonovým do 2000 m</t>
  </si>
  <si>
    <t>-1097753997</t>
  </si>
  <si>
    <t>Přesun hmot pro komunikace s krytem z kameniva, monolitickým betonovým nebo živičným Příplatek k ceně za zvětšený přesun přes vymezenou vodorovnou dopravní vzdálenost do 2000 m</t>
  </si>
  <si>
    <t>https://podminky.urs.cz/item/CS_URS_2024_02/998225192</t>
  </si>
  <si>
    <t>VRN</t>
  </si>
  <si>
    <t>Vedlejší rozpočtové náklady</t>
  </si>
  <si>
    <t>VRN1</t>
  </si>
  <si>
    <t>Průzkumné, geodetické a projektové práce</t>
  </si>
  <si>
    <t>143</t>
  </si>
  <si>
    <t>011303000</t>
  </si>
  <si>
    <t>Archeologická činnost</t>
  </si>
  <si>
    <t>…</t>
  </si>
  <si>
    <t>1024</t>
  </si>
  <si>
    <t>1850833019</t>
  </si>
  <si>
    <t>https://podminky.urs.cz/item/CS_URS_2024_02/011303000</t>
  </si>
  <si>
    <t>Poznámka k položce:_x000d_
Poznámka k položce:_x000d_
Archeologický dohled</t>
  </si>
  <si>
    <t>144</t>
  </si>
  <si>
    <t>011324000</t>
  </si>
  <si>
    <t>Archeologický výzkum</t>
  </si>
  <si>
    <t>48803747</t>
  </si>
  <si>
    <t>https://podminky.urs.cz/item/CS_URS_2024_02/011324000</t>
  </si>
  <si>
    <t>145</t>
  </si>
  <si>
    <t>012203000</t>
  </si>
  <si>
    <t>Zeměměřičské práce před výstavbou</t>
  </si>
  <si>
    <t>1757165389</t>
  </si>
  <si>
    <t>https://podminky.urs.cz/item/CS_URS_2024_02/012203000</t>
  </si>
  <si>
    <t>Poznámka k položce:_x000d_
Poznámka k položce:_x000d_
Geodetické práce před výstavbou,_x000d_
geodetické vytyčení pozemků a stavby před zahájením realizace.</t>
  </si>
  <si>
    <t>146</t>
  </si>
  <si>
    <t>012303000</t>
  </si>
  <si>
    <t>Zeměměřičské práce při provádění stavby</t>
  </si>
  <si>
    <t>-1323303252</t>
  </si>
  <si>
    <t>https://podminky.urs.cz/item/CS_URS_2024_02/012303000</t>
  </si>
  <si>
    <t>Poznámka k položce:_x000d_
Poznámka k položce:_x000d_
Veškerá potřebná geodetická měření při výstavbě</t>
  </si>
  <si>
    <t>147</t>
  </si>
  <si>
    <t>012414000</t>
  </si>
  <si>
    <t>Geometrický plán</t>
  </si>
  <si>
    <t>2104391814</t>
  </si>
  <si>
    <t>https://podminky.urs.cz/item/CS_URS_2024_02/012414000</t>
  </si>
  <si>
    <t xml:space="preserve">Poznámka k položce:_x000d_
Poznámka k položce:_x000d_
- geometrický plán na služebnost (napojení cesty_x000d_
  na silnici III/15423) dle požadavku SÚS JčK_x000d_
  (viz. vyjádření č. 7 v dokladové části PD)_x000d_
- včetně všech náležitostí</t>
  </si>
  <si>
    <t>148</t>
  </si>
  <si>
    <t>012444000</t>
  </si>
  <si>
    <t>Geodetické měření skutečného provedení stavby</t>
  </si>
  <si>
    <t>-1257503090</t>
  </si>
  <si>
    <t>https://podminky.urs.cz/item/CS_URS_2024_02/012444000</t>
  </si>
  <si>
    <t>149</t>
  </si>
  <si>
    <t>013254000</t>
  </si>
  <si>
    <t>Dokumentace skutečného provedení stavby</t>
  </si>
  <si>
    <t>1692140696</t>
  </si>
  <si>
    <t>https://podminky.urs.cz/item/CS_URS_2024_02/013254000</t>
  </si>
  <si>
    <t>Poznámka k položce:_x000d_
Poznámka k položce:_x000d_
DSPS 4x tištěná, 1x CD</t>
  </si>
  <si>
    <t>VRN2</t>
  </si>
  <si>
    <t>Příprava staveniště</t>
  </si>
  <si>
    <t>150</t>
  </si>
  <si>
    <t>021103000</t>
  </si>
  <si>
    <t>Zabezpečení přírodních hodnot na místě</t>
  </si>
  <si>
    <t>-73140709</t>
  </si>
  <si>
    <t>https://podminky.urs.cz/item/CS_URS_2024_02/021103000</t>
  </si>
  <si>
    <t xml:space="preserve">Poznámka k položce:_x000d_
Poznámka k položce:_x000d_
Ochrana stávajících stromů podél polní cesty,_x000d_
aby se zabránilo při výstavbě jejich poškození, _x000d_
v souladu s ČSN 83 9061_x000d_
- kompletní dodávka, montáž a následná likvidace_x000d_
  použitých materiálů_x000d_
- odhadem cca 70 ks ponechávaných stromů na pravé _x000d_
  straně cesty do km cca 0,800_x000d_
  a cca 10 ks nejbližších stromů v "lesním" úseku</t>
  </si>
  <si>
    <t>151</t>
  </si>
  <si>
    <t>023002000</t>
  </si>
  <si>
    <t>Odstranění materiálů a konstrukcí</t>
  </si>
  <si>
    <t>-348997847</t>
  </si>
  <si>
    <t>https://podminky.urs.cz/item/CS_URS_2024_02/023002000</t>
  </si>
  <si>
    <t>Poznámka k položce:_x000d_
Poznámka k položce:_x000d_
Naložení, odvoz a uložení balvanů a kamenů_x000d_
ležících na několika místech podél stávající cesty_x000d_
na místo určené Obcí Horní Stropnice_x000d_
- odhadem 30t_x000d_
- odhadem odvoz do 5 km_x000d_
- položka je včetně veškeré manipulace a dopravy</t>
  </si>
  <si>
    <t>VRN3</t>
  </si>
  <si>
    <t>Zařízení staveniště</t>
  </si>
  <si>
    <t>152</t>
  </si>
  <si>
    <t>032103000</t>
  </si>
  <si>
    <t>Náklady na stavební buňky, úpravu stávajících objektů</t>
  </si>
  <si>
    <t>1951387947</t>
  </si>
  <si>
    <t>https://podminky.urs.cz/item/CS_URS_2024_02/032103000</t>
  </si>
  <si>
    <t>Poznámka k položce:_x000d_
Poznámka k položce:_x000d_
Kompletní dodávka stavební buňky dle potřeb zhotovitele</t>
  </si>
  <si>
    <t>153</t>
  </si>
  <si>
    <t>039103000</t>
  </si>
  <si>
    <t>Rozebrání, bourání a odvoz zařízení staveniště</t>
  </si>
  <si>
    <t>2048920278</t>
  </si>
  <si>
    <t>https://podminky.urs.cz/item/CS_URS_2024_02/039103000</t>
  </si>
  <si>
    <t>Poznámka k položce:_x000d_
Poznámka k položce:_x000d_
Kompletní odstranění a odvoz buňky</t>
  </si>
  <si>
    <t>VRN4</t>
  </si>
  <si>
    <t>Inženýrská činnost</t>
  </si>
  <si>
    <t>154</t>
  </si>
  <si>
    <t>043002000</t>
  </si>
  <si>
    <t>Zkoušky a ostatní měření</t>
  </si>
  <si>
    <t>-1898383164</t>
  </si>
  <si>
    <t>https://podminky.urs.cz/item/CS_URS_2024_02/043002000</t>
  </si>
  <si>
    <t>Poznámka k položce:_x000d_
Poznámka k položce:_x000d_
Zkoušení materiálů zkušebnou zhotovitele nebo nezávislou_x000d_
zkušebnou._x000d_
Zkoušení konstrukcí a prací zkušebnou zhotovitele nebo _x000d_
nezávislou zkušebnou.</t>
  </si>
  <si>
    <t>155</t>
  </si>
  <si>
    <t>045002000</t>
  </si>
  <si>
    <t>Kompletační a koordinační činnost</t>
  </si>
  <si>
    <t>-81635010</t>
  </si>
  <si>
    <t>https://podminky.urs.cz/item/CS_URS_2024_02/045002000</t>
  </si>
  <si>
    <t>Poznámka k položce:_x000d_
Poznámka k položce:_x000d_
Zajištění fotodokumentace dokumentující postup výstavby -_x000d_
2x na CD</t>
  </si>
  <si>
    <t>VRN6</t>
  </si>
  <si>
    <t>Územní vlivy</t>
  </si>
  <si>
    <t>156</t>
  </si>
  <si>
    <t>060001000</t>
  </si>
  <si>
    <t>-1431540231</t>
  </si>
  <si>
    <t>https://podminky.urs.cz/item/CS_URS_2024_02/060001000</t>
  </si>
  <si>
    <t>Poznámka k položce:_x000d_
Poznámka k položce:_x000d_
Průběžné čištění vozovky silnice III/15423_x000d_
od případných nánosů ze stavby._x000d_
Očištění vozovky silnice III/15423 a uvedení_x000d_
do původního stavu po dokončení polní cesty.</t>
  </si>
  <si>
    <t>VRN7</t>
  </si>
  <si>
    <t>Provozní vlivy</t>
  </si>
  <si>
    <t>157</t>
  </si>
  <si>
    <t>072103000</t>
  </si>
  <si>
    <t>Silniční provoz - projednání DIO a zajištění DIR</t>
  </si>
  <si>
    <t>-693580030</t>
  </si>
  <si>
    <t>https://podminky.urs.cz/item/CS_URS_2024_02/072103000</t>
  </si>
  <si>
    <t>Poznámka k položce:_x000d_
Poznámka k položce:_x000d_
Dopravně-inženýrská opatření (DIO) po dobu výstavby - _x000d_
návrh, projednání a odsouhlasení DIO_x000d_
Policií ČR, příslušným Odborem dopravy a SÚS,_x000d_
včetně zajištění stanovení přechodné_x000d_
úpravy provozu na pozemní komunikaci</t>
  </si>
  <si>
    <t>158</t>
  </si>
  <si>
    <t>072203000</t>
  </si>
  <si>
    <t>Silniční provoz - zajištění DIO (dopravní značení)</t>
  </si>
  <si>
    <t>-1074707529</t>
  </si>
  <si>
    <t>https://podminky.urs.cz/item/CS_URS_2024_02/072203000</t>
  </si>
  <si>
    <t xml:space="preserve">Poznámka k položce:_x000d_
Poznámka k položce:_x000d_
Dopravně-inženýrská opatření (DIO) po dobu výstavby - _x000d_
kompletní návrh, dodávka, montáž, přemísťování_x000d_
dočasného dopravního značení během výstavby,_x000d_
následná demontáž a odvoz po dokončení stavby_x000d_
- položka je včetně veškeré dopravy_x000d_
- včetně případného zakrytí a odkrytí stávajících značek,_x000d_
  které by byly v rozporu s DIO</t>
  </si>
  <si>
    <t>159</t>
  </si>
  <si>
    <t>079002000</t>
  </si>
  <si>
    <t>Ostatní provozní vlivy</t>
  </si>
  <si>
    <t>607500624</t>
  </si>
  <si>
    <t>https://podminky.urs.cz/item/CS_URS_2024_02/079002000</t>
  </si>
  <si>
    <t>Poznámka k položce:_x000d_
Poznámka k položce:_x000d_
Dočasná demontáž 3 ks stávajících dopravních značek_x000d_
(cyklotrasa), kompletní zpětná montáž_x000d_
- včetně dočasného uložení dle dispozic zhotovitele nebo obce_x000d_
- včetně veškeré dopravy, manipulace a potřebných materiálů</t>
  </si>
  <si>
    <t>VRN9</t>
  </si>
  <si>
    <t>Ostatní náklady</t>
  </si>
  <si>
    <t>160</t>
  </si>
  <si>
    <t>091303000</t>
  </si>
  <si>
    <t>Umělecká díla nepřenosná</t>
  </si>
  <si>
    <t>284447907</t>
  </si>
  <si>
    <t>https://podminky.urs.cz/item/CS_URS_2024_02/091303000</t>
  </si>
  <si>
    <t>Poznámka k položce:_x000d_
Poznámka k položce:_x000d_
Zhotovení a instalace prezentační cedule dle požadavku objednatele_x000d_
- cedule 800x600 mm z kompozitního sendvičového materiálu_x000d_
(hliník a centrální PE deska) na dřevěnou desku na sloupku_x000d_
s malou stříškou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</si>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</sst>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11102" TargetMode="External" /><Relationship Id="rId2" Type="http://schemas.openxmlformats.org/officeDocument/2006/relationships/hyperlink" Target="https://podminky.urs.cz/item/CS_URS_2024_02/111151103" TargetMode="External" /><Relationship Id="rId3" Type="http://schemas.openxmlformats.org/officeDocument/2006/relationships/hyperlink" Target="https://podminky.urs.cz/item/CS_URS_2024_02/111211101" TargetMode="External" /><Relationship Id="rId4" Type="http://schemas.openxmlformats.org/officeDocument/2006/relationships/hyperlink" Target="https://podminky.urs.cz/item/CS_URS_2024_02/111301111" TargetMode="External" /><Relationship Id="rId5" Type="http://schemas.openxmlformats.org/officeDocument/2006/relationships/hyperlink" Target="https://podminky.urs.cz/item/CS_URS_2024_02/112101101" TargetMode="External" /><Relationship Id="rId6" Type="http://schemas.openxmlformats.org/officeDocument/2006/relationships/hyperlink" Target="https://podminky.urs.cz/item/CS_URS_2024_02/112101102" TargetMode="External" /><Relationship Id="rId7" Type="http://schemas.openxmlformats.org/officeDocument/2006/relationships/hyperlink" Target="https://podminky.urs.cz/item/CS_URS_2024_02/112101103" TargetMode="External" /><Relationship Id="rId8" Type="http://schemas.openxmlformats.org/officeDocument/2006/relationships/hyperlink" Target="https://podminky.urs.cz/item/CS_URS_2024_02/112101104" TargetMode="External" /><Relationship Id="rId9" Type="http://schemas.openxmlformats.org/officeDocument/2006/relationships/hyperlink" Target="https://podminky.urs.cz/item/CS_URS_2024_02/112101105" TargetMode="External" /><Relationship Id="rId10" Type="http://schemas.openxmlformats.org/officeDocument/2006/relationships/hyperlink" Target="https://podminky.urs.cz/item/CS_URS_2024_02/112251101" TargetMode="External" /><Relationship Id="rId11" Type="http://schemas.openxmlformats.org/officeDocument/2006/relationships/hyperlink" Target="https://podminky.urs.cz/item/CS_URS_2024_02/112251102" TargetMode="External" /><Relationship Id="rId12" Type="http://schemas.openxmlformats.org/officeDocument/2006/relationships/hyperlink" Target="https://podminky.urs.cz/item/CS_URS_2024_02/112251103" TargetMode="External" /><Relationship Id="rId13" Type="http://schemas.openxmlformats.org/officeDocument/2006/relationships/hyperlink" Target="https://podminky.urs.cz/item/CS_URS_2024_02/112251104" TargetMode="External" /><Relationship Id="rId14" Type="http://schemas.openxmlformats.org/officeDocument/2006/relationships/hyperlink" Target="https://podminky.urs.cz/item/CS_URS_2024_02/112251105" TargetMode="External" /><Relationship Id="rId15" Type="http://schemas.openxmlformats.org/officeDocument/2006/relationships/hyperlink" Target="https://podminky.urs.cz/item/CS_URS_2024_02/113107242" TargetMode="External" /><Relationship Id="rId16" Type="http://schemas.openxmlformats.org/officeDocument/2006/relationships/hyperlink" Target="https://podminky.urs.cz/item/CS_URS_2024_02/113107243" TargetMode="External" /><Relationship Id="rId17" Type="http://schemas.openxmlformats.org/officeDocument/2006/relationships/hyperlink" Target="https://podminky.urs.cz/item/CS_URS_2024_02/113108442" TargetMode="External" /><Relationship Id="rId18" Type="http://schemas.openxmlformats.org/officeDocument/2006/relationships/hyperlink" Target="https://podminky.urs.cz/item/CS_URS_2024_02/115101201" TargetMode="External" /><Relationship Id="rId19" Type="http://schemas.openxmlformats.org/officeDocument/2006/relationships/hyperlink" Target="https://podminky.urs.cz/item/CS_URS_2024_02/122151405" TargetMode="External" /><Relationship Id="rId20" Type="http://schemas.openxmlformats.org/officeDocument/2006/relationships/hyperlink" Target="https://podminky.urs.cz/item/CS_URS_2024_02/122252206" TargetMode="External" /><Relationship Id="rId21" Type="http://schemas.openxmlformats.org/officeDocument/2006/relationships/hyperlink" Target="https://podminky.urs.cz/item/CS_URS_2024_02/122452205" TargetMode="External" /><Relationship Id="rId22" Type="http://schemas.openxmlformats.org/officeDocument/2006/relationships/hyperlink" Target="https://podminky.urs.cz/item/CS_URS_2024_02/129001101" TargetMode="External" /><Relationship Id="rId23" Type="http://schemas.openxmlformats.org/officeDocument/2006/relationships/hyperlink" Target="https://podminky.urs.cz/item/CS_URS_2024_02/131251103" TargetMode="External" /><Relationship Id="rId24" Type="http://schemas.openxmlformats.org/officeDocument/2006/relationships/hyperlink" Target="https://podminky.urs.cz/item/CS_URS_2024_02/132251101" TargetMode="External" /><Relationship Id="rId25" Type="http://schemas.openxmlformats.org/officeDocument/2006/relationships/hyperlink" Target="https://podminky.urs.cz/item/CS_URS_2024_02/162451106" TargetMode="External" /><Relationship Id="rId26" Type="http://schemas.openxmlformats.org/officeDocument/2006/relationships/hyperlink" Target="https://podminky.urs.cz/item/CS_URS_2024_02/162451126" TargetMode="External" /><Relationship Id="rId27" Type="http://schemas.openxmlformats.org/officeDocument/2006/relationships/hyperlink" Target="https://podminky.urs.cz/item/CS_URS_2024_02/162651112" TargetMode="External" /><Relationship Id="rId28" Type="http://schemas.openxmlformats.org/officeDocument/2006/relationships/hyperlink" Target="https://podminky.urs.cz/item/CS_URS_2024_02/166151101" TargetMode="External" /><Relationship Id="rId29" Type="http://schemas.openxmlformats.org/officeDocument/2006/relationships/hyperlink" Target="https://podminky.urs.cz/item/CS_URS_2024_02/171152111" TargetMode="External" /><Relationship Id="rId30" Type="http://schemas.openxmlformats.org/officeDocument/2006/relationships/hyperlink" Target="https://podminky.urs.cz/item/CS_URS_2024_02/171152112" TargetMode="External" /><Relationship Id="rId31" Type="http://schemas.openxmlformats.org/officeDocument/2006/relationships/hyperlink" Target="https://podminky.urs.cz/item/CS_URS_2024_02/171152501" TargetMode="External" /><Relationship Id="rId32" Type="http://schemas.openxmlformats.org/officeDocument/2006/relationships/hyperlink" Target="https://podminky.urs.cz/item/CS_URS_2024_02/171251101" TargetMode="External" /><Relationship Id="rId33" Type="http://schemas.openxmlformats.org/officeDocument/2006/relationships/hyperlink" Target="https://podminky.urs.cz/item/CS_URS_2024_02/171251201" TargetMode="External" /><Relationship Id="rId34" Type="http://schemas.openxmlformats.org/officeDocument/2006/relationships/hyperlink" Target="https://podminky.urs.cz/item/CS_URS_2024_02/174251201" TargetMode="External" /><Relationship Id="rId35" Type="http://schemas.openxmlformats.org/officeDocument/2006/relationships/hyperlink" Target="https://podminky.urs.cz/item/CS_URS_2024_02/174251202" TargetMode="External" /><Relationship Id="rId36" Type="http://schemas.openxmlformats.org/officeDocument/2006/relationships/hyperlink" Target="https://podminky.urs.cz/item/CS_URS_2024_02/174251203" TargetMode="External" /><Relationship Id="rId37" Type="http://schemas.openxmlformats.org/officeDocument/2006/relationships/hyperlink" Target="https://podminky.urs.cz/item/CS_URS_2024_02/174251204" TargetMode="External" /><Relationship Id="rId38" Type="http://schemas.openxmlformats.org/officeDocument/2006/relationships/hyperlink" Target="https://podminky.urs.cz/item/CS_URS_2024_02/174251205" TargetMode="External" /><Relationship Id="rId39" Type="http://schemas.openxmlformats.org/officeDocument/2006/relationships/hyperlink" Target="https://podminky.urs.cz/item/CS_URS_2024_02/181151213" TargetMode="External" /><Relationship Id="rId40" Type="http://schemas.openxmlformats.org/officeDocument/2006/relationships/hyperlink" Target="https://podminky.urs.cz/item/CS_URS_2024_02/181351113" TargetMode="External" /><Relationship Id="rId41" Type="http://schemas.openxmlformats.org/officeDocument/2006/relationships/hyperlink" Target="https://podminky.urs.cz/item/CS_URS_2024_02/181451121" TargetMode="External" /><Relationship Id="rId42" Type="http://schemas.openxmlformats.org/officeDocument/2006/relationships/hyperlink" Target="https://podminky.urs.cz/item/CS_URS_2024_02/181451123" TargetMode="External" /><Relationship Id="rId43" Type="http://schemas.openxmlformats.org/officeDocument/2006/relationships/hyperlink" Target="https://podminky.urs.cz/item/CS_URS_2024_02/181951111" TargetMode="External" /><Relationship Id="rId44" Type="http://schemas.openxmlformats.org/officeDocument/2006/relationships/hyperlink" Target="https://podminky.urs.cz/item/CS_URS_2024_02/181951112" TargetMode="External" /><Relationship Id="rId45" Type="http://schemas.openxmlformats.org/officeDocument/2006/relationships/hyperlink" Target="https://podminky.urs.cz/item/CS_URS_2024_02/181951114" TargetMode="External" /><Relationship Id="rId46" Type="http://schemas.openxmlformats.org/officeDocument/2006/relationships/hyperlink" Target="https://podminky.urs.cz/item/CS_URS_2024_02/182151111" TargetMode="External" /><Relationship Id="rId47" Type="http://schemas.openxmlformats.org/officeDocument/2006/relationships/hyperlink" Target="https://podminky.urs.cz/item/CS_URS_2024_02/182251101" TargetMode="External" /><Relationship Id="rId48" Type="http://schemas.openxmlformats.org/officeDocument/2006/relationships/hyperlink" Target="https://podminky.urs.cz/item/CS_URS_2024_02/182351133" TargetMode="External" /><Relationship Id="rId49" Type="http://schemas.openxmlformats.org/officeDocument/2006/relationships/hyperlink" Target="https://podminky.urs.cz/item/CS_URS_2024_02/183151114" TargetMode="External" /><Relationship Id="rId50" Type="http://schemas.openxmlformats.org/officeDocument/2006/relationships/hyperlink" Target="https://podminky.urs.cz/item/CS_URS_2024_02/183205111" TargetMode="External" /><Relationship Id="rId51" Type="http://schemas.openxmlformats.org/officeDocument/2006/relationships/hyperlink" Target="https://podminky.urs.cz/item/CS_URS_2024_02/184201112" TargetMode="External" /><Relationship Id="rId52" Type="http://schemas.openxmlformats.org/officeDocument/2006/relationships/hyperlink" Target="https://podminky.urs.cz/item/CS_URS_2024_02/184215133" TargetMode="External" /><Relationship Id="rId53" Type="http://schemas.openxmlformats.org/officeDocument/2006/relationships/hyperlink" Target="https://podminky.urs.cz/item/CS_URS_2024_02/184801121" TargetMode="External" /><Relationship Id="rId54" Type="http://schemas.openxmlformats.org/officeDocument/2006/relationships/hyperlink" Target="https://podminky.urs.cz/item/CS_URS_2024_02/184813121" TargetMode="External" /><Relationship Id="rId55" Type="http://schemas.openxmlformats.org/officeDocument/2006/relationships/hyperlink" Target="https://podminky.urs.cz/item/CS_URS_2024_02/184816111" TargetMode="External" /><Relationship Id="rId56" Type="http://schemas.openxmlformats.org/officeDocument/2006/relationships/hyperlink" Target="https://podminky.urs.cz/item/CS_URS_2024_02/184911431" TargetMode="External" /><Relationship Id="rId57" Type="http://schemas.openxmlformats.org/officeDocument/2006/relationships/hyperlink" Target="https://podminky.urs.cz/item/CS_URS_2024_02/185803111" TargetMode="External" /><Relationship Id="rId58" Type="http://schemas.openxmlformats.org/officeDocument/2006/relationships/hyperlink" Target="https://podminky.urs.cz/item/CS_URS_2024_02/185803113" TargetMode="External" /><Relationship Id="rId59" Type="http://schemas.openxmlformats.org/officeDocument/2006/relationships/hyperlink" Target="https://podminky.urs.cz/item/CS_URS_2024_02/185804311" TargetMode="External" /><Relationship Id="rId60" Type="http://schemas.openxmlformats.org/officeDocument/2006/relationships/hyperlink" Target="https://podminky.urs.cz/item/CS_URS_2024_02/185804312" TargetMode="External" /><Relationship Id="rId61" Type="http://schemas.openxmlformats.org/officeDocument/2006/relationships/hyperlink" Target="https://podminky.urs.cz/item/CS_URS_2024_02/211531111" TargetMode="External" /><Relationship Id="rId62" Type="http://schemas.openxmlformats.org/officeDocument/2006/relationships/hyperlink" Target="https://podminky.urs.cz/item/CS_URS_2024_02/211971122" TargetMode="External" /><Relationship Id="rId63" Type="http://schemas.openxmlformats.org/officeDocument/2006/relationships/hyperlink" Target="https://podminky.urs.cz/item/CS_URS_2024_02/212752501" TargetMode="External" /><Relationship Id="rId64" Type="http://schemas.openxmlformats.org/officeDocument/2006/relationships/hyperlink" Target="https://podminky.urs.cz/item/CS_URS_2024_02/213111111" TargetMode="External" /><Relationship Id="rId65" Type="http://schemas.openxmlformats.org/officeDocument/2006/relationships/hyperlink" Target="https://podminky.urs.cz/item/CS_URS_2024_02/213141112" TargetMode="External" /><Relationship Id="rId66" Type="http://schemas.openxmlformats.org/officeDocument/2006/relationships/hyperlink" Target="https://podminky.urs.cz/item/CS_URS_2024_02/213311111" TargetMode="External" /><Relationship Id="rId67" Type="http://schemas.openxmlformats.org/officeDocument/2006/relationships/hyperlink" Target="https://podminky.urs.cz/item/CS_URS_2024_02/274366011" TargetMode="External" /><Relationship Id="rId68" Type="http://schemas.openxmlformats.org/officeDocument/2006/relationships/hyperlink" Target="https://podminky.urs.cz/item/CS_URS_2024_02/321312112" TargetMode="External" /><Relationship Id="rId69" Type="http://schemas.openxmlformats.org/officeDocument/2006/relationships/hyperlink" Target="https://podminky.urs.cz/item/CS_URS_2024_02/451315126" TargetMode="External" /><Relationship Id="rId70" Type="http://schemas.openxmlformats.org/officeDocument/2006/relationships/hyperlink" Target="https://podminky.urs.cz/item/CS_URS_2024_02/451315137" TargetMode="External" /><Relationship Id="rId71" Type="http://schemas.openxmlformats.org/officeDocument/2006/relationships/hyperlink" Target="https://podminky.urs.cz/item/CS_URS_2024_02/452311131" TargetMode="External" /><Relationship Id="rId72" Type="http://schemas.openxmlformats.org/officeDocument/2006/relationships/hyperlink" Target="https://podminky.urs.cz/item/CS_URS_2024_02/452318510" TargetMode="External" /><Relationship Id="rId73" Type="http://schemas.openxmlformats.org/officeDocument/2006/relationships/hyperlink" Target="https://podminky.urs.cz/item/CS_URS_2024_02/452322162" TargetMode="External" /><Relationship Id="rId74" Type="http://schemas.openxmlformats.org/officeDocument/2006/relationships/hyperlink" Target="https://podminky.urs.cz/item/CS_URS_2024_02/461310312" TargetMode="External" /><Relationship Id="rId75" Type="http://schemas.openxmlformats.org/officeDocument/2006/relationships/hyperlink" Target="https://podminky.urs.cz/item/CS_URS_2024_02/464531111" TargetMode="External" /><Relationship Id="rId76" Type="http://schemas.openxmlformats.org/officeDocument/2006/relationships/hyperlink" Target="https://podminky.urs.cz/item/CS_URS_2024_02/465511511" TargetMode="External" /><Relationship Id="rId77" Type="http://schemas.openxmlformats.org/officeDocument/2006/relationships/hyperlink" Target="https://podminky.urs.cz/item/CS_URS_2024_02/564671111" TargetMode="External" /><Relationship Id="rId78" Type="http://schemas.openxmlformats.org/officeDocument/2006/relationships/hyperlink" Target="https://podminky.urs.cz/item/CS_URS_2024_02/564851011" TargetMode="External" /><Relationship Id="rId79" Type="http://schemas.openxmlformats.org/officeDocument/2006/relationships/hyperlink" Target="https://podminky.urs.cz/item/CS_URS_2024_02/564851012" TargetMode="External" /><Relationship Id="rId80" Type="http://schemas.openxmlformats.org/officeDocument/2006/relationships/hyperlink" Target="https://podminky.urs.cz/item/CS_URS_2024_02/564851111" TargetMode="External" /><Relationship Id="rId81" Type="http://schemas.openxmlformats.org/officeDocument/2006/relationships/hyperlink" Target="https://podminky.urs.cz/item/CS_URS_2024_02/564851114" TargetMode="External" /><Relationship Id="rId82" Type="http://schemas.openxmlformats.org/officeDocument/2006/relationships/hyperlink" Target="https://podminky.urs.cz/item/CS_URS_2024_02/569851111" TargetMode="External" /><Relationship Id="rId83" Type="http://schemas.openxmlformats.org/officeDocument/2006/relationships/hyperlink" Target="https://podminky.urs.cz/item/CS_URS_2024_02/569903311" TargetMode="External" /><Relationship Id="rId84" Type="http://schemas.openxmlformats.org/officeDocument/2006/relationships/hyperlink" Target="https://podminky.urs.cz/item/CS_URS_2024_02/573191111" TargetMode="External" /><Relationship Id="rId85" Type="http://schemas.openxmlformats.org/officeDocument/2006/relationships/hyperlink" Target="https://podminky.urs.cz/item/CS_URS_2024_02/573231107" TargetMode="External" /><Relationship Id="rId86" Type="http://schemas.openxmlformats.org/officeDocument/2006/relationships/hyperlink" Target="https://podminky.urs.cz/item/CS_URS_2024_02/574391112" TargetMode="External" /><Relationship Id="rId87" Type="http://schemas.openxmlformats.org/officeDocument/2006/relationships/hyperlink" Target="https://podminky.urs.cz/item/CS_URS_2024_02/577134111" TargetMode="External" /><Relationship Id="rId88" Type="http://schemas.openxmlformats.org/officeDocument/2006/relationships/hyperlink" Target="https://podminky.urs.cz/item/CS_URS_2024_02/591241111" TargetMode="External" /><Relationship Id="rId89" Type="http://schemas.openxmlformats.org/officeDocument/2006/relationships/hyperlink" Target="https://podminky.urs.cz/item/CS_URS_2024_02/916131213" TargetMode="External" /><Relationship Id="rId90" Type="http://schemas.openxmlformats.org/officeDocument/2006/relationships/hyperlink" Target="https://podminky.urs.cz/item/CS_URS_2024_02/935113112" TargetMode="External" /><Relationship Id="rId91" Type="http://schemas.openxmlformats.org/officeDocument/2006/relationships/hyperlink" Target="https://podminky.urs.cz/item/CS_URS_2024_02/628195001" TargetMode="External" /><Relationship Id="rId92" Type="http://schemas.openxmlformats.org/officeDocument/2006/relationships/hyperlink" Target="https://podminky.urs.cz/item/CS_URS_2024_02/212311111" TargetMode="External" /><Relationship Id="rId93" Type="http://schemas.openxmlformats.org/officeDocument/2006/relationships/hyperlink" Target="https://podminky.urs.cz/item/CS_URS_2024_02/895270101" TargetMode="External" /><Relationship Id="rId94" Type="http://schemas.openxmlformats.org/officeDocument/2006/relationships/hyperlink" Target="https://podminky.urs.cz/item/CS_URS_2024_02/895270131" TargetMode="External" /><Relationship Id="rId95" Type="http://schemas.openxmlformats.org/officeDocument/2006/relationships/hyperlink" Target="https://podminky.urs.cz/item/CS_URS_2024_02/895270135" TargetMode="External" /><Relationship Id="rId96" Type="http://schemas.openxmlformats.org/officeDocument/2006/relationships/hyperlink" Target="https://podminky.urs.cz/item/CS_URS_2024_02/895270224" TargetMode="External" /><Relationship Id="rId97" Type="http://schemas.openxmlformats.org/officeDocument/2006/relationships/hyperlink" Target="https://podminky.urs.cz/item/CS_URS_2024_02/895611111" TargetMode="External" /><Relationship Id="rId98" Type="http://schemas.openxmlformats.org/officeDocument/2006/relationships/hyperlink" Target="https://podminky.urs.cz/item/CS_URS_2024_02/912211111" TargetMode="External" /><Relationship Id="rId99" Type="http://schemas.openxmlformats.org/officeDocument/2006/relationships/hyperlink" Target="https://podminky.urs.cz/item/CS_URS_2024_02/914111111" TargetMode="External" /><Relationship Id="rId100" Type="http://schemas.openxmlformats.org/officeDocument/2006/relationships/hyperlink" Target="https://podminky.urs.cz/item/CS_URS_2024_02/914511112" TargetMode="External" /><Relationship Id="rId101" Type="http://schemas.openxmlformats.org/officeDocument/2006/relationships/hyperlink" Target="https://podminky.urs.cz/item/CS_URS_2024_02/915211111" TargetMode="External" /><Relationship Id="rId102" Type="http://schemas.openxmlformats.org/officeDocument/2006/relationships/hyperlink" Target="https://podminky.urs.cz/item/CS_URS_2024_02/915611111" TargetMode="External" /><Relationship Id="rId103" Type="http://schemas.openxmlformats.org/officeDocument/2006/relationships/hyperlink" Target="https://podminky.urs.cz/item/CS_URS_2024_02/919112233" TargetMode="External" /><Relationship Id="rId104" Type="http://schemas.openxmlformats.org/officeDocument/2006/relationships/hyperlink" Target="https://podminky.urs.cz/item/CS_URS_2024_02/919122132" TargetMode="External" /><Relationship Id="rId105" Type="http://schemas.openxmlformats.org/officeDocument/2006/relationships/hyperlink" Target="https://podminky.urs.cz/item/CS_URS_2024_02/919413121" TargetMode="External" /><Relationship Id="rId106" Type="http://schemas.openxmlformats.org/officeDocument/2006/relationships/hyperlink" Target="https://podminky.urs.cz/item/CS_URS_2024_02/919535558" TargetMode="External" /><Relationship Id="rId107" Type="http://schemas.openxmlformats.org/officeDocument/2006/relationships/hyperlink" Target="https://podminky.urs.cz/item/CS_URS_2024_02/919551012" TargetMode="External" /><Relationship Id="rId108" Type="http://schemas.openxmlformats.org/officeDocument/2006/relationships/hyperlink" Target="https://podminky.urs.cz/item/CS_URS_2024_02/919551013" TargetMode="External" /><Relationship Id="rId109" Type="http://schemas.openxmlformats.org/officeDocument/2006/relationships/hyperlink" Target="https://podminky.urs.cz/item/CS_URS_2024_02/919551014" TargetMode="External" /><Relationship Id="rId110" Type="http://schemas.openxmlformats.org/officeDocument/2006/relationships/hyperlink" Target="https://podminky.urs.cz/item/CS_URS_2024_02/938902151" TargetMode="External" /><Relationship Id="rId111" Type="http://schemas.openxmlformats.org/officeDocument/2006/relationships/hyperlink" Target="https://podminky.urs.cz/item/CS_URS_2024_02/938902204" TargetMode="External" /><Relationship Id="rId112" Type="http://schemas.openxmlformats.org/officeDocument/2006/relationships/hyperlink" Target="https://podminky.urs.cz/item/CS_URS_2024_02/938902421" TargetMode="External" /><Relationship Id="rId113" Type="http://schemas.openxmlformats.org/officeDocument/2006/relationships/hyperlink" Target="https://podminky.urs.cz/item/CS_URS_2024_02/938908411" TargetMode="External" /><Relationship Id="rId114" Type="http://schemas.openxmlformats.org/officeDocument/2006/relationships/hyperlink" Target="https://podminky.urs.cz/item/CS_URS_2024_02/939291013" TargetMode="External" /><Relationship Id="rId115" Type="http://schemas.openxmlformats.org/officeDocument/2006/relationships/hyperlink" Target="https://podminky.urs.cz/item/CS_URS_2024_02/966008112" TargetMode="External" /><Relationship Id="rId116" Type="http://schemas.openxmlformats.org/officeDocument/2006/relationships/hyperlink" Target="https://podminky.urs.cz/item/CS_URS_2024_02/966008311" TargetMode="External" /><Relationship Id="rId117" Type="http://schemas.openxmlformats.org/officeDocument/2006/relationships/hyperlink" Target="https://podminky.urs.cz/item/CS_URS_2024_02/997221612" TargetMode="External" /><Relationship Id="rId118" Type="http://schemas.openxmlformats.org/officeDocument/2006/relationships/hyperlink" Target="https://podminky.urs.cz/item/CS_URS_2024_02/997221655" TargetMode="External" /><Relationship Id="rId119" Type="http://schemas.openxmlformats.org/officeDocument/2006/relationships/hyperlink" Target="https://podminky.urs.cz/item/CS_URS_2024_02/997221862" TargetMode="External" /><Relationship Id="rId120" Type="http://schemas.openxmlformats.org/officeDocument/2006/relationships/hyperlink" Target="https://podminky.urs.cz/item/CS_URS_2024_02/997231111" TargetMode="External" /><Relationship Id="rId121" Type="http://schemas.openxmlformats.org/officeDocument/2006/relationships/hyperlink" Target="https://podminky.urs.cz/item/CS_URS_2024_02/997231119" TargetMode="External" /><Relationship Id="rId122" Type="http://schemas.openxmlformats.org/officeDocument/2006/relationships/hyperlink" Target="https://podminky.urs.cz/item/CS_URS_2024_02/998225111" TargetMode="External" /><Relationship Id="rId123" Type="http://schemas.openxmlformats.org/officeDocument/2006/relationships/hyperlink" Target="https://podminky.urs.cz/item/CS_URS_2024_02/998225192" TargetMode="External" /><Relationship Id="rId124" Type="http://schemas.openxmlformats.org/officeDocument/2006/relationships/hyperlink" Target="https://podminky.urs.cz/item/CS_URS_2024_02/011303000" TargetMode="External" /><Relationship Id="rId125" Type="http://schemas.openxmlformats.org/officeDocument/2006/relationships/hyperlink" Target="https://podminky.urs.cz/item/CS_URS_2024_02/011324000" TargetMode="External" /><Relationship Id="rId126" Type="http://schemas.openxmlformats.org/officeDocument/2006/relationships/hyperlink" Target="https://podminky.urs.cz/item/CS_URS_2024_02/012203000" TargetMode="External" /><Relationship Id="rId127" Type="http://schemas.openxmlformats.org/officeDocument/2006/relationships/hyperlink" Target="https://podminky.urs.cz/item/CS_URS_2024_02/012303000" TargetMode="External" /><Relationship Id="rId128" Type="http://schemas.openxmlformats.org/officeDocument/2006/relationships/hyperlink" Target="https://podminky.urs.cz/item/CS_URS_2024_02/012414000" TargetMode="External" /><Relationship Id="rId129" Type="http://schemas.openxmlformats.org/officeDocument/2006/relationships/hyperlink" Target="https://podminky.urs.cz/item/CS_URS_2024_02/012444000" TargetMode="External" /><Relationship Id="rId130" Type="http://schemas.openxmlformats.org/officeDocument/2006/relationships/hyperlink" Target="https://podminky.urs.cz/item/CS_URS_2024_02/013254000" TargetMode="External" /><Relationship Id="rId131" Type="http://schemas.openxmlformats.org/officeDocument/2006/relationships/hyperlink" Target="https://podminky.urs.cz/item/CS_URS_2024_02/021103000" TargetMode="External" /><Relationship Id="rId132" Type="http://schemas.openxmlformats.org/officeDocument/2006/relationships/hyperlink" Target="https://podminky.urs.cz/item/CS_URS_2024_02/023002000" TargetMode="External" /><Relationship Id="rId133" Type="http://schemas.openxmlformats.org/officeDocument/2006/relationships/hyperlink" Target="https://podminky.urs.cz/item/CS_URS_2024_02/032103000" TargetMode="External" /><Relationship Id="rId134" Type="http://schemas.openxmlformats.org/officeDocument/2006/relationships/hyperlink" Target="https://podminky.urs.cz/item/CS_URS_2024_02/039103000" TargetMode="External" /><Relationship Id="rId135" Type="http://schemas.openxmlformats.org/officeDocument/2006/relationships/hyperlink" Target="https://podminky.urs.cz/item/CS_URS_2024_02/043002000" TargetMode="External" /><Relationship Id="rId136" Type="http://schemas.openxmlformats.org/officeDocument/2006/relationships/hyperlink" Target="https://podminky.urs.cz/item/CS_URS_2024_02/045002000" TargetMode="External" /><Relationship Id="rId137" Type="http://schemas.openxmlformats.org/officeDocument/2006/relationships/hyperlink" Target="https://podminky.urs.cz/item/CS_URS_2024_02/060001000" TargetMode="External" /><Relationship Id="rId138" Type="http://schemas.openxmlformats.org/officeDocument/2006/relationships/hyperlink" Target="https://podminky.urs.cz/item/CS_URS_2024_02/072103000" TargetMode="External" /><Relationship Id="rId139" Type="http://schemas.openxmlformats.org/officeDocument/2006/relationships/hyperlink" Target="https://podminky.urs.cz/item/CS_URS_2024_02/072203000" TargetMode="External" /><Relationship Id="rId140" Type="http://schemas.openxmlformats.org/officeDocument/2006/relationships/hyperlink" Target="https://podminky.urs.cz/item/CS_URS_2024_02/079002000" TargetMode="External" /><Relationship Id="rId141" Type="http://schemas.openxmlformats.org/officeDocument/2006/relationships/hyperlink" Target="https://podminky.urs.cz/item/CS_URS_2024_02/091303000" TargetMode="External" /><Relationship Id="rId1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2023-009-1a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C9 v k.ú. Dlouhá Stropnice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5. 9. 2024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'101 - Polní cesta C9 - 1....'!J30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'101 - Polní cesta C9 - 1....'!P98</f>
        <v>0</v>
      </c>
      <c r="AV55" s="121">
        <f>'101 - Polní cesta C9 - 1....'!J33</f>
        <v>0</v>
      </c>
      <c r="AW55" s="121">
        <f>'101 - Polní cesta C9 - 1....'!J34</f>
        <v>0</v>
      </c>
      <c r="AX55" s="121">
        <f>'101 - Polní cesta C9 - 1....'!J35</f>
        <v>0</v>
      </c>
      <c r="AY55" s="121">
        <f>'101 - Polní cesta C9 - 1....'!J36</f>
        <v>0</v>
      </c>
      <c r="AZ55" s="121">
        <f>'101 - Polní cesta C9 - 1....'!F33</f>
        <v>0</v>
      </c>
      <c r="BA55" s="121">
        <f>'101 - Polní cesta C9 - 1....'!F34</f>
        <v>0</v>
      </c>
      <c r="BB55" s="121">
        <f>'101 - Polní cesta C9 - 1....'!F35</f>
        <v>0</v>
      </c>
      <c r="BC55" s="121">
        <f>'101 - Polní cesta C9 - 1....'!F36</f>
        <v>0</v>
      </c>
      <c r="BD55" s="123">
        <f>'101 - Polní cesta C9 - 1....'!F37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WiENet2Z9rPSOWuwoPQRW93p1pspNULkGjXY7YmqXDkp89KlCM+oCaJy2lmYTcrK1OBTRdsoeLlKKPrrMx0bBg==" hashValue="rfm+xXCcwt8Ncbh1ReuWBdGHaMm9QKMrTiBAhutO+6Cvcc2Hp23PGm1oJyCjG30jqip3TsM6dT4gTNd2g0Awf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01 - Polní cesta C9 - 1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79</v>
      </c>
    </row>
    <row r="4" s="1" customFormat="1" ht="24.96" customHeight="1">
      <c r="B4" s="21"/>
      <c r="D4" s="127" t="s">
        <v>80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Polní cesta C9 v k.ú. Dlouhá Stropnice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81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82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5. 9. 2024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tr">
        <f>IF('Rekapitulace stavby'!AN10="","",'Rekapitulace stavby'!AN10)</f>
        <v/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tr">
        <f>IF('Rekapitulace stavby'!E11="","",'Rekapitulace stavby'!E11)</f>
        <v xml:space="preserve"> </v>
      </c>
      <c r="F15" s="39"/>
      <c r="G15" s="39"/>
      <c r="H15" s="39"/>
      <c r="I15" s="129" t="s">
        <v>27</v>
      </c>
      <c r="J15" s="133" t="str">
        <f>IF('Rekapitulace stavby'!AN11="","",'Rekapitulace stavby'!AN11)</f>
        <v/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28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27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30</v>
      </c>
      <c r="E20" s="39"/>
      <c r="F20" s="39"/>
      <c r="G20" s="39"/>
      <c r="H20" s="39"/>
      <c r="I20" s="129" t="s">
        <v>26</v>
      </c>
      <c r="J20" s="133" t="str">
        <f>IF('Rekapitulace stavby'!AN16="","",'Rekapitulace stavby'!AN16)</f>
        <v/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tr">
        <f>IF('Rekapitulace stavby'!E17="","",'Rekapitulace stavby'!E17)</f>
        <v xml:space="preserve"> </v>
      </c>
      <c r="F21" s="39"/>
      <c r="G21" s="39"/>
      <c r="H21" s="39"/>
      <c r="I21" s="129" t="s">
        <v>27</v>
      </c>
      <c r="J21" s="133" t="str">
        <f>IF('Rekapitulace stavby'!AN17="","",'Rekapitulace stavby'!AN17)</f>
        <v/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32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27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33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35</v>
      </c>
      <c r="E30" s="39"/>
      <c r="F30" s="39"/>
      <c r="G30" s="39"/>
      <c r="H30" s="39"/>
      <c r="I30" s="39"/>
      <c r="J30" s="141">
        <f>ROUND(J98,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37</v>
      </c>
      <c r="G32" s="39"/>
      <c r="H32" s="39"/>
      <c r="I32" s="142" t="s">
        <v>36</v>
      </c>
      <c r="J32" s="142" t="s">
        <v>38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39</v>
      </c>
      <c r="E33" s="129" t="s">
        <v>40</v>
      </c>
      <c r="F33" s="144">
        <f>ROUND((SUM(BE98:BE990)),  2)</f>
        <v>0</v>
      </c>
      <c r="G33" s="39"/>
      <c r="H33" s="39"/>
      <c r="I33" s="145">
        <v>0.20999999999999999</v>
      </c>
      <c r="J33" s="144">
        <f>ROUND(((SUM(BE98:BE990))*I33),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41</v>
      </c>
      <c r="F34" s="144">
        <f>ROUND((SUM(BF98:BF990)),  2)</f>
        <v>0</v>
      </c>
      <c r="G34" s="39"/>
      <c r="H34" s="39"/>
      <c r="I34" s="145">
        <v>0.12</v>
      </c>
      <c r="J34" s="144">
        <f>ROUND(((SUM(BF98:BF990))*I34),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42</v>
      </c>
      <c r="F35" s="144">
        <f>ROUND((SUM(BG98:BG990)),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43</v>
      </c>
      <c r="F36" s="144">
        <f>ROUND((SUM(BH98:BH990)),  2)</f>
        <v>0</v>
      </c>
      <c r="G36" s="39"/>
      <c r="H36" s="39"/>
      <c r="I36" s="145">
        <v>0.12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44</v>
      </c>
      <c r="F37" s="144">
        <f>ROUND((SUM(BI98:BI990)),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45</v>
      </c>
      <c r="E39" s="148"/>
      <c r="F39" s="148"/>
      <c r="G39" s="149" t="s">
        <v>46</v>
      </c>
      <c r="H39" s="150" t="s">
        <v>47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83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Polní cesta C9 v k.ú. Dlouhá Stropnice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81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101 - Polní cesta C9 - 1. část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5. 9. 2024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84</v>
      </c>
      <c r="D57" s="159"/>
      <c r="E57" s="159"/>
      <c r="F57" s="159"/>
      <c r="G57" s="159"/>
      <c r="H57" s="159"/>
      <c r="I57" s="159"/>
      <c r="J57" s="160" t="s">
        <v>85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67</v>
      </c>
      <c r="D59" s="41"/>
      <c r="E59" s="41"/>
      <c r="F59" s="41"/>
      <c r="G59" s="41"/>
      <c r="H59" s="41"/>
      <c r="I59" s="41"/>
      <c r="J59" s="103">
        <f>J98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86</v>
      </c>
    </row>
    <row r="60" s="9" customFormat="1" ht="24.96" customHeight="1">
      <c r="A60" s="9"/>
      <c r="B60" s="162"/>
      <c r="C60" s="163"/>
      <c r="D60" s="164" t="s">
        <v>87</v>
      </c>
      <c r="E60" s="165"/>
      <c r="F60" s="165"/>
      <c r="G60" s="165"/>
      <c r="H60" s="165"/>
      <c r="I60" s="165"/>
      <c r="J60" s="166">
        <f>J99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88</v>
      </c>
      <c r="E61" s="171"/>
      <c r="F61" s="171"/>
      <c r="G61" s="171"/>
      <c r="H61" s="171"/>
      <c r="I61" s="171"/>
      <c r="J61" s="172">
        <f>J100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89</v>
      </c>
      <c r="E62" s="171"/>
      <c r="F62" s="171"/>
      <c r="G62" s="171"/>
      <c r="H62" s="171"/>
      <c r="I62" s="171"/>
      <c r="J62" s="172">
        <f>J471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90</v>
      </c>
      <c r="E63" s="171"/>
      <c r="F63" s="171"/>
      <c r="G63" s="171"/>
      <c r="H63" s="171"/>
      <c r="I63" s="171"/>
      <c r="J63" s="172">
        <f>J532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91</v>
      </c>
      <c r="E64" s="171"/>
      <c r="F64" s="171"/>
      <c r="G64" s="171"/>
      <c r="H64" s="171"/>
      <c r="I64" s="171"/>
      <c r="J64" s="172">
        <f>J538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92</v>
      </c>
      <c r="E65" s="171"/>
      <c r="F65" s="171"/>
      <c r="G65" s="171"/>
      <c r="H65" s="171"/>
      <c r="I65" s="171"/>
      <c r="J65" s="172">
        <f>J605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93</v>
      </c>
      <c r="E66" s="171"/>
      <c r="F66" s="171"/>
      <c r="G66" s="171"/>
      <c r="H66" s="171"/>
      <c r="I66" s="171"/>
      <c r="J66" s="172">
        <f>J718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94</v>
      </c>
      <c r="E67" s="171"/>
      <c r="F67" s="171"/>
      <c r="G67" s="171"/>
      <c r="H67" s="171"/>
      <c r="I67" s="171"/>
      <c r="J67" s="172">
        <f>J724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95</v>
      </c>
      <c r="E68" s="171"/>
      <c r="F68" s="171"/>
      <c r="G68" s="171"/>
      <c r="H68" s="171"/>
      <c r="I68" s="171"/>
      <c r="J68" s="172">
        <f>J753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96</v>
      </c>
      <c r="E69" s="171"/>
      <c r="F69" s="171"/>
      <c r="G69" s="171"/>
      <c r="H69" s="171"/>
      <c r="I69" s="171"/>
      <c r="J69" s="172">
        <f>J885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97</v>
      </c>
      <c r="E70" s="171"/>
      <c r="F70" s="171"/>
      <c r="G70" s="171"/>
      <c r="H70" s="171"/>
      <c r="I70" s="171"/>
      <c r="J70" s="172">
        <f>J906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2"/>
      <c r="C71" s="163"/>
      <c r="D71" s="164" t="s">
        <v>98</v>
      </c>
      <c r="E71" s="165"/>
      <c r="F71" s="165"/>
      <c r="G71" s="165"/>
      <c r="H71" s="165"/>
      <c r="I71" s="165"/>
      <c r="J71" s="166">
        <f>J913</f>
        <v>0</v>
      </c>
      <c r="K71" s="163"/>
      <c r="L71" s="167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8"/>
      <c r="C72" s="169"/>
      <c r="D72" s="170" t="s">
        <v>99</v>
      </c>
      <c r="E72" s="171"/>
      <c r="F72" s="171"/>
      <c r="G72" s="171"/>
      <c r="H72" s="171"/>
      <c r="I72" s="171"/>
      <c r="J72" s="172">
        <f>J914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100</v>
      </c>
      <c r="E73" s="171"/>
      <c r="F73" s="171"/>
      <c r="G73" s="171"/>
      <c r="H73" s="171"/>
      <c r="I73" s="171"/>
      <c r="J73" s="172">
        <f>J941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101</v>
      </c>
      <c r="E74" s="171"/>
      <c r="F74" s="171"/>
      <c r="G74" s="171"/>
      <c r="H74" s="171"/>
      <c r="I74" s="171"/>
      <c r="J74" s="172">
        <f>J950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102</v>
      </c>
      <c r="E75" s="171"/>
      <c r="F75" s="171"/>
      <c r="G75" s="171"/>
      <c r="H75" s="171"/>
      <c r="I75" s="171"/>
      <c r="J75" s="172">
        <f>J959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103</v>
      </c>
      <c r="E76" s="171"/>
      <c r="F76" s="171"/>
      <c r="G76" s="171"/>
      <c r="H76" s="171"/>
      <c r="I76" s="171"/>
      <c r="J76" s="172">
        <f>J968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8"/>
      <c r="C77" s="169"/>
      <c r="D77" s="170" t="s">
        <v>104</v>
      </c>
      <c r="E77" s="171"/>
      <c r="F77" s="171"/>
      <c r="G77" s="171"/>
      <c r="H77" s="171"/>
      <c r="I77" s="171"/>
      <c r="J77" s="172">
        <f>J973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8"/>
      <c r="C78" s="169"/>
      <c r="D78" s="170" t="s">
        <v>105</v>
      </c>
      <c r="E78" s="171"/>
      <c r="F78" s="171"/>
      <c r="G78" s="171"/>
      <c r="H78" s="171"/>
      <c r="I78" s="171"/>
      <c r="J78" s="172">
        <f>J986</f>
        <v>0</v>
      </c>
      <c r="K78" s="169"/>
      <c r="L78" s="17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106</v>
      </c>
      <c r="D85" s="41"/>
      <c r="E85" s="41"/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57" t="str">
        <f>E7</f>
        <v>Polní cesta C9 v k.ú. Dlouhá Stropnice</v>
      </c>
      <c r="F88" s="33"/>
      <c r="G88" s="33"/>
      <c r="H88" s="33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81</v>
      </c>
      <c r="D89" s="41"/>
      <c r="E89" s="41"/>
      <c r="F89" s="41"/>
      <c r="G89" s="41"/>
      <c r="H89" s="41"/>
      <c r="I89" s="41"/>
      <c r="J89" s="41"/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E9</f>
        <v>101 - Polní cesta C9 - 1. část</v>
      </c>
      <c r="F90" s="41"/>
      <c r="G90" s="41"/>
      <c r="H90" s="41"/>
      <c r="I90" s="41"/>
      <c r="J90" s="41"/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F12</f>
        <v xml:space="preserve"> </v>
      </c>
      <c r="G92" s="41"/>
      <c r="H92" s="41"/>
      <c r="I92" s="33" t="s">
        <v>23</v>
      </c>
      <c r="J92" s="73" t="str">
        <f>IF(J12="","",J12)</f>
        <v>5. 9. 2024</v>
      </c>
      <c r="K92" s="41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E15</f>
        <v xml:space="preserve"> </v>
      </c>
      <c r="G94" s="41"/>
      <c r="H94" s="41"/>
      <c r="I94" s="33" t="s">
        <v>30</v>
      </c>
      <c r="J94" s="37" t="str">
        <f>E21</f>
        <v xml:space="preserve"> </v>
      </c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IF(E18="","",E18)</f>
        <v>Vyplň údaj</v>
      </c>
      <c r="G95" s="41"/>
      <c r="H95" s="41"/>
      <c r="I95" s="33" t="s">
        <v>32</v>
      </c>
      <c r="J95" s="37" t="str">
        <f>E24</f>
        <v xml:space="preserve"> </v>
      </c>
      <c r="K95" s="41"/>
      <c r="L95" s="131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31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74"/>
      <c r="B97" s="175"/>
      <c r="C97" s="176" t="s">
        <v>107</v>
      </c>
      <c r="D97" s="177" t="s">
        <v>54</v>
      </c>
      <c r="E97" s="177" t="s">
        <v>50</v>
      </c>
      <c r="F97" s="177" t="s">
        <v>51</v>
      </c>
      <c r="G97" s="177" t="s">
        <v>108</v>
      </c>
      <c r="H97" s="177" t="s">
        <v>109</v>
      </c>
      <c r="I97" s="177" t="s">
        <v>110</v>
      </c>
      <c r="J97" s="177" t="s">
        <v>85</v>
      </c>
      <c r="K97" s="178" t="s">
        <v>111</v>
      </c>
      <c r="L97" s="179"/>
      <c r="M97" s="93" t="s">
        <v>19</v>
      </c>
      <c r="N97" s="94" t="s">
        <v>39</v>
      </c>
      <c r="O97" s="94" t="s">
        <v>112</v>
      </c>
      <c r="P97" s="94" t="s">
        <v>113</v>
      </c>
      <c r="Q97" s="94" t="s">
        <v>114</v>
      </c>
      <c r="R97" s="94" t="s">
        <v>115</v>
      </c>
      <c r="S97" s="94" t="s">
        <v>116</v>
      </c>
      <c r="T97" s="95" t="s">
        <v>117</v>
      </c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</row>
    <row r="98" s="2" customFormat="1" ht="22.8" customHeight="1">
      <c r="A98" s="39"/>
      <c r="B98" s="40"/>
      <c r="C98" s="100" t="s">
        <v>118</v>
      </c>
      <c r="D98" s="41"/>
      <c r="E98" s="41"/>
      <c r="F98" s="41"/>
      <c r="G98" s="41"/>
      <c r="H98" s="41"/>
      <c r="I98" s="41"/>
      <c r="J98" s="180">
        <f>BK98</f>
        <v>0</v>
      </c>
      <c r="K98" s="41"/>
      <c r="L98" s="45"/>
      <c r="M98" s="96"/>
      <c r="N98" s="181"/>
      <c r="O98" s="97"/>
      <c r="P98" s="182">
        <f>P99+P913</f>
        <v>0</v>
      </c>
      <c r="Q98" s="97"/>
      <c r="R98" s="182">
        <f>R99+R913</f>
        <v>1447.81915738</v>
      </c>
      <c r="S98" s="97"/>
      <c r="T98" s="183">
        <f>T99+T913</f>
        <v>115.67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68</v>
      </c>
      <c r="AU98" s="18" t="s">
        <v>86</v>
      </c>
      <c r="BK98" s="184">
        <f>BK99+BK913</f>
        <v>0</v>
      </c>
    </row>
    <row r="99" s="12" customFormat="1" ht="25.92" customHeight="1">
      <c r="A99" s="12"/>
      <c r="B99" s="185"/>
      <c r="C99" s="186"/>
      <c r="D99" s="187" t="s">
        <v>68</v>
      </c>
      <c r="E99" s="188" t="s">
        <v>119</v>
      </c>
      <c r="F99" s="188" t="s">
        <v>120</v>
      </c>
      <c r="G99" s="186"/>
      <c r="H99" s="186"/>
      <c r="I99" s="189"/>
      <c r="J99" s="190">
        <f>BK99</f>
        <v>0</v>
      </c>
      <c r="K99" s="186"/>
      <c r="L99" s="191"/>
      <c r="M99" s="192"/>
      <c r="N99" s="193"/>
      <c r="O99" s="193"/>
      <c r="P99" s="194">
        <f>P100+P471+P532+P538+P605+P718+P724+P753+P885+P906</f>
        <v>0</v>
      </c>
      <c r="Q99" s="193"/>
      <c r="R99" s="194">
        <f>R100+R471+R532+R538+R605+R718+R724+R753+R885+R906</f>
        <v>1447.81915738</v>
      </c>
      <c r="S99" s="193"/>
      <c r="T99" s="195">
        <f>T100+T471+T532+T538+T605+T718+T724+T753+T885+T906</f>
        <v>115.67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77</v>
      </c>
      <c r="AT99" s="197" t="s">
        <v>68</v>
      </c>
      <c r="AU99" s="197" t="s">
        <v>69</v>
      </c>
      <c r="AY99" s="196" t="s">
        <v>121</v>
      </c>
      <c r="BK99" s="198">
        <f>BK100+BK471+BK532+BK538+BK605+BK718+BK724+BK753+BK885+BK906</f>
        <v>0</v>
      </c>
    </row>
    <row r="100" s="12" customFormat="1" ht="22.8" customHeight="1">
      <c r="A100" s="12"/>
      <c r="B100" s="185"/>
      <c r="C100" s="186"/>
      <c r="D100" s="187" t="s">
        <v>68</v>
      </c>
      <c r="E100" s="199" t="s">
        <v>77</v>
      </c>
      <c r="F100" s="199" t="s">
        <v>122</v>
      </c>
      <c r="G100" s="186"/>
      <c r="H100" s="186"/>
      <c r="I100" s="189"/>
      <c r="J100" s="200">
        <f>BK100</f>
        <v>0</v>
      </c>
      <c r="K100" s="186"/>
      <c r="L100" s="191"/>
      <c r="M100" s="192"/>
      <c r="N100" s="193"/>
      <c r="O100" s="193"/>
      <c r="P100" s="194">
        <f>SUM(P101:P470)</f>
        <v>0</v>
      </c>
      <c r="Q100" s="193"/>
      <c r="R100" s="194">
        <f>SUM(R101:R470)</f>
        <v>10.308669999999999</v>
      </c>
      <c r="S100" s="193"/>
      <c r="T100" s="195">
        <f>SUM(T101:T470)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6" t="s">
        <v>77</v>
      </c>
      <c r="AT100" s="197" t="s">
        <v>68</v>
      </c>
      <c r="AU100" s="197" t="s">
        <v>77</v>
      </c>
      <c r="AY100" s="196" t="s">
        <v>121</v>
      </c>
      <c r="BK100" s="198">
        <f>SUM(BK101:BK470)</f>
        <v>0</v>
      </c>
    </row>
    <row r="101" s="2" customFormat="1" ht="16.5" customHeight="1">
      <c r="A101" s="39"/>
      <c r="B101" s="40"/>
      <c r="C101" s="201" t="s">
        <v>77</v>
      </c>
      <c r="D101" s="201" t="s">
        <v>123</v>
      </c>
      <c r="E101" s="202" t="s">
        <v>124</v>
      </c>
      <c r="F101" s="203" t="s">
        <v>125</v>
      </c>
      <c r="G101" s="204" t="s">
        <v>126</v>
      </c>
      <c r="H101" s="205">
        <v>1176</v>
      </c>
      <c r="I101" s="206"/>
      <c r="J101" s="207">
        <f>ROUND(I101*H101,2)</f>
        <v>0</v>
      </c>
      <c r="K101" s="203" t="s">
        <v>127</v>
      </c>
      <c r="L101" s="45"/>
      <c r="M101" s="208" t="s">
        <v>19</v>
      </c>
      <c r="N101" s="209" t="s">
        <v>40</v>
      </c>
      <c r="O101" s="85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2" t="s">
        <v>128</v>
      </c>
      <c r="AT101" s="212" t="s">
        <v>123</v>
      </c>
      <c r="AU101" s="212" t="s">
        <v>79</v>
      </c>
      <c r="AY101" s="18" t="s">
        <v>121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8" t="s">
        <v>77</v>
      </c>
      <c r="BK101" s="213">
        <f>ROUND(I101*H101,2)</f>
        <v>0</v>
      </c>
      <c r="BL101" s="18" t="s">
        <v>128</v>
      </c>
      <c r="BM101" s="212" t="s">
        <v>129</v>
      </c>
    </row>
    <row r="102" s="2" customFormat="1">
      <c r="A102" s="39"/>
      <c r="B102" s="40"/>
      <c r="C102" s="41"/>
      <c r="D102" s="214" t="s">
        <v>130</v>
      </c>
      <c r="E102" s="41"/>
      <c r="F102" s="215" t="s">
        <v>131</v>
      </c>
      <c r="G102" s="41"/>
      <c r="H102" s="41"/>
      <c r="I102" s="216"/>
      <c r="J102" s="41"/>
      <c r="K102" s="41"/>
      <c r="L102" s="45"/>
      <c r="M102" s="217"/>
      <c r="N102" s="218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130</v>
      </c>
      <c r="AU102" s="18" t="s">
        <v>79</v>
      </c>
    </row>
    <row r="103" s="2" customFormat="1">
      <c r="A103" s="39"/>
      <c r="B103" s="40"/>
      <c r="C103" s="41"/>
      <c r="D103" s="219" t="s">
        <v>132</v>
      </c>
      <c r="E103" s="41"/>
      <c r="F103" s="220" t="s">
        <v>133</v>
      </c>
      <c r="G103" s="41"/>
      <c r="H103" s="41"/>
      <c r="I103" s="216"/>
      <c r="J103" s="41"/>
      <c r="K103" s="41"/>
      <c r="L103" s="45"/>
      <c r="M103" s="217"/>
      <c r="N103" s="218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132</v>
      </c>
      <c r="AU103" s="18" t="s">
        <v>79</v>
      </c>
    </row>
    <row r="104" s="2" customFormat="1">
      <c r="A104" s="39"/>
      <c r="B104" s="40"/>
      <c r="C104" s="41"/>
      <c r="D104" s="214" t="s">
        <v>134</v>
      </c>
      <c r="E104" s="41"/>
      <c r="F104" s="221" t="s">
        <v>135</v>
      </c>
      <c r="G104" s="41"/>
      <c r="H104" s="41"/>
      <c r="I104" s="216"/>
      <c r="J104" s="41"/>
      <c r="K104" s="41"/>
      <c r="L104" s="45"/>
      <c r="M104" s="217"/>
      <c r="N104" s="218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134</v>
      </c>
      <c r="AU104" s="18" t="s">
        <v>79</v>
      </c>
    </row>
    <row r="105" s="13" customFormat="1">
      <c r="A105" s="13"/>
      <c r="B105" s="222"/>
      <c r="C105" s="223"/>
      <c r="D105" s="214" t="s">
        <v>136</v>
      </c>
      <c r="E105" s="224" t="s">
        <v>19</v>
      </c>
      <c r="F105" s="225" t="s">
        <v>137</v>
      </c>
      <c r="G105" s="223"/>
      <c r="H105" s="226">
        <v>1176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136</v>
      </c>
      <c r="AU105" s="232" t="s">
        <v>79</v>
      </c>
      <c r="AV105" s="13" t="s">
        <v>79</v>
      </c>
      <c r="AW105" s="13" t="s">
        <v>31</v>
      </c>
      <c r="AX105" s="13" t="s">
        <v>77</v>
      </c>
      <c r="AY105" s="232" t="s">
        <v>121</v>
      </c>
    </row>
    <row r="106" s="2" customFormat="1" ht="21.75" customHeight="1">
      <c r="A106" s="39"/>
      <c r="B106" s="40"/>
      <c r="C106" s="201" t="s">
        <v>79</v>
      </c>
      <c r="D106" s="201" t="s">
        <v>123</v>
      </c>
      <c r="E106" s="202" t="s">
        <v>138</v>
      </c>
      <c r="F106" s="203" t="s">
        <v>139</v>
      </c>
      <c r="G106" s="204" t="s">
        <v>126</v>
      </c>
      <c r="H106" s="205">
        <v>4659</v>
      </c>
      <c r="I106" s="206"/>
      <c r="J106" s="207">
        <f>ROUND(I106*H106,2)</f>
        <v>0</v>
      </c>
      <c r="K106" s="203" t="s">
        <v>127</v>
      </c>
      <c r="L106" s="45"/>
      <c r="M106" s="208" t="s">
        <v>19</v>
      </c>
      <c r="N106" s="209" t="s">
        <v>40</v>
      </c>
      <c r="O106" s="85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2" t="s">
        <v>128</v>
      </c>
      <c r="AT106" s="212" t="s">
        <v>123</v>
      </c>
      <c r="AU106" s="212" t="s">
        <v>79</v>
      </c>
      <c r="AY106" s="18" t="s">
        <v>121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8" t="s">
        <v>77</v>
      </c>
      <c r="BK106" s="213">
        <f>ROUND(I106*H106,2)</f>
        <v>0</v>
      </c>
      <c r="BL106" s="18" t="s">
        <v>128</v>
      </c>
      <c r="BM106" s="212" t="s">
        <v>140</v>
      </c>
    </row>
    <row r="107" s="2" customFormat="1">
      <c r="A107" s="39"/>
      <c r="B107" s="40"/>
      <c r="C107" s="41"/>
      <c r="D107" s="214" t="s">
        <v>130</v>
      </c>
      <c r="E107" s="41"/>
      <c r="F107" s="215" t="s">
        <v>141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130</v>
      </c>
      <c r="AU107" s="18" t="s">
        <v>79</v>
      </c>
    </row>
    <row r="108" s="2" customFormat="1">
      <c r="A108" s="39"/>
      <c r="B108" s="40"/>
      <c r="C108" s="41"/>
      <c r="D108" s="219" t="s">
        <v>132</v>
      </c>
      <c r="E108" s="41"/>
      <c r="F108" s="220" t="s">
        <v>142</v>
      </c>
      <c r="G108" s="41"/>
      <c r="H108" s="41"/>
      <c r="I108" s="216"/>
      <c r="J108" s="41"/>
      <c r="K108" s="41"/>
      <c r="L108" s="45"/>
      <c r="M108" s="217"/>
      <c r="N108" s="21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132</v>
      </c>
      <c r="AU108" s="18" t="s">
        <v>79</v>
      </c>
    </row>
    <row r="109" s="2" customFormat="1">
      <c r="A109" s="39"/>
      <c r="B109" s="40"/>
      <c r="C109" s="41"/>
      <c r="D109" s="214" t="s">
        <v>134</v>
      </c>
      <c r="E109" s="41"/>
      <c r="F109" s="221" t="s">
        <v>143</v>
      </c>
      <c r="G109" s="41"/>
      <c r="H109" s="41"/>
      <c r="I109" s="216"/>
      <c r="J109" s="41"/>
      <c r="K109" s="41"/>
      <c r="L109" s="45"/>
      <c r="M109" s="217"/>
      <c r="N109" s="218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134</v>
      </c>
      <c r="AU109" s="18" t="s">
        <v>79</v>
      </c>
    </row>
    <row r="110" s="13" customFormat="1">
      <c r="A110" s="13"/>
      <c r="B110" s="222"/>
      <c r="C110" s="223"/>
      <c r="D110" s="214" t="s">
        <v>136</v>
      </c>
      <c r="E110" s="224" t="s">
        <v>19</v>
      </c>
      <c r="F110" s="225" t="s">
        <v>144</v>
      </c>
      <c r="G110" s="223"/>
      <c r="H110" s="226">
        <v>2520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136</v>
      </c>
      <c r="AU110" s="232" t="s">
        <v>79</v>
      </c>
      <c r="AV110" s="13" t="s">
        <v>79</v>
      </c>
      <c r="AW110" s="13" t="s">
        <v>31</v>
      </c>
      <c r="AX110" s="13" t="s">
        <v>69</v>
      </c>
      <c r="AY110" s="232" t="s">
        <v>121</v>
      </c>
    </row>
    <row r="111" s="13" customFormat="1">
      <c r="A111" s="13"/>
      <c r="B111" s="222"/>
      <c r="C111" s="223"/>
      <c r="D111" s="214" t="s">
        <v>136</v>
      </c>
      <c r="E111" s="224" t="s">
        <v>19</v>
      </c>
      <c r="F111" s="225" t="s">
        <v>145</v>
      </c>
      <c r="G111" s="223"/>
      <c r="H111" s="226">
        <v>2139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136</v>
      </c>
      <c r="AU111" s="232" t="s">
        <v>79</v>
      </c>
      <c r="AV111" s="13" t="s">
        <v>79</v>
      </c>
      <c r="AW111" s="13" t="s">
        <v>31</v>
      </c>
      <c r="AX111" s="13" t="s">
        <v>69</v>
      </c>
      <c r="AY111" s="232" t="s">
        <v>121</v>
      </c>
    </row>
    <row r="112" s="14" customFormat="1">
      <c r="A112" s="14"/>
      <c r="B112" s="233"/>
      <c r="C112" s="234"/>
      <c r="D112" s="214" t="s">
        <v>136</v>
      </c>
      <c r="E112" s="235" t="s">
        <v>19</v>
      </c>
      <c r="F112" s="236" t="s">
        <v>146</v>
      </c>
      <c r="G112" s="234"/>
      <c r="H112" s="237">
        <v>4659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136</v>
      </c>
      <c r="AU112" s="243" t="s">
        <v>79</v>
      </c>
      <c r="AV112" s="14" t="s">
        <v>128</v>
      </c>
      <c r="AW112" s="14" t="s">
        <v>31</v>
      </c>
      <c r="AX112" s="14" t="s">
        <v>77</v>
      </c>
      <c r="AY112" s="243" t="s">
        <v>121</v>
      </c>
    </row>
    <row r="113" s="2" customFormat="1" ht="33" customHeight="1">
      <c r="A113" s="39"/>
      <c r="B113" s="40"/>
      <c r="C113" s="201" t="s">
        <v>147</v>
      </c>
      <c r="D113" s="201" t="s">
        <v>123</v>
      </c>
      <c r="E113" s="202" t="s">
        <v>148</v>
      </c>
      <c r="F113" s="203" t="s">
        <v>149</v>
      </c>
      <c r="G113" s="204" t="s">
        <v>126</v>
      </c>
      <c r="H113" s="205">
        <v>2816</v>
      </c>
      <c r="I113" s="206"/>
      <c r="J113" s="207">
        <f>ROUND(I113*H113,2)</f>
        <v>0</v>
      </c>
      <c r="K113" s="203" t="s">
        <v>127</v>
      </c>
      <c r="L113" s="45"/>
      <c r="M113" s="208" t="s">
        <v>19</v>
      </c>
      <c r="N113" s="209" t="s">
        <v>40</v>
      </c>
      <c r="O113" s="85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128</v>
      </c>
      <c r="AT113" s="212" t="s">
        <v>123</v>
      </c>
      <c r="AU113" s="212" t="s">
        <v>79</v>
      </c>
      <c r="AY113" s="18" t="s">
        <v>121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77</v>
      </c>
      <c r="BK113" s="213">
        <f>ROUND(I113*H113,2)</f>
        <v>0</v>
      </c>
      <c r="BL113" s="18" t="s">
        <v>128</v>
      </c>
      <c r="BM113" s="212" t="s">
        <v>150</v>
      </c>
    </row>
    <row r="114" s="2" customFormat="1">
      <c r="A114" s="39"/>
      <c r="B114" s="40"/>
      <c r="C114" s="41"/>
      <c r="D114" s="214" t="s">
        <v>130</v>
      </c>
      <c r="E114" s="41"/>
      <c r="F114" s="215" t="s">
        <v>151</v>
      </c>
      <c r="G114" s="41"/>
      <c r="H114" s="41"/>
      <c r="I114" s="216"/>
      <c r="J114" s="41"/>
      <c r="K114" s="41"/>
      <c r="L114" s="45"/>
      <c r="M114" s="217"/>
      <c r="N114" s="21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130</v>
      </c>
      <c r="AU114" s="18" t="s">
        <v>79</v>
      </c>
    </row>
    <row r="115" s="2" customFormat="1">
      <c r="A115" s="39"/>
      <c r="B115" s="40"/>
      <c r="C115" s="41"/>
      <c r="D115" s="219" t="s">
        <v>132</v>
      </c>
      <c r="E115" s="41"/>
      <c r="F115" s="220" t="s">
        <v>152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132</v>
      </c>
      <c r="AU115" s="18" t="s">
        <v>79</v>
      </c>
    </row>
    <row r="116" s="2" customFormat="1">
      <c r="A116" s="39"/>
      <c r="B116" s="40"/>
      <c r="C116" s="41"/>
      <c r="D116" s="214" t="s">
        <v>134</v>
      </c>
      <c r="E116" s="41"/>
      <c r="F116" s="221" t="s">
        <v>153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134</v>
      </c>
      <c r="AU116" s="18" t="s">
        <v>79</v>
      </c>
    </row>
    <row r="117" s="13" customFormat="1">
      <c r="A117" s="13"/>
      <c r="B117" s="222"/>
      <c r="C117" s="223"/>
      <c r="D117" s="214" t="s">
        <v>136</v>
      </c>
      <c r="E117" s="224" t="s">
        <v>19</v>
      </c>
      <c r="F117" s="225" t="s">
        <v>154</v>
      </c>
      <c r="G117" s="223"/>
      <c r="H117" s="226">
        <v>2816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136</v>
      </c>
      <c r="AU117" s="232" t="s">
        <v>79</v>
      </c>
      <c r="AV117" s="13" t="s">
        <v>79</v>
      </c>
      <c r="AW117" s="13" t="s">
        <v>31</v>
      </c>
      <c r="AX117" s="13" t="s">
        <v>77</v>
      </c>
      <c r="AY117" s="232" t="s">
        <v>121</v>
      </c>
    </row>
    <row r="118" s="2" customFormat="1" ht="24.15" customHeight="1">
      <c r="A118" s="39"/>
      <c r="B118" s="40"/>
      <c r="C118" s="201" t="s">
        <v>128</v>
      </c>
      <c r="D118" s="201" t="s">
        <v>123</v>
      </c>
      <c r="E118" s="202" t="s">
        <v>155</v>
      </c>
      <c r="F118" s="203" t="s">
        <v>156</v>
      </c>
      <c r="G118" s="204" t="s">
        <v>126</v>
      </c>
      <c r="H118" s="205">
        <v>3594</v>
      </c>
      <c r="I118" s="206"/>
      <c r="J118" s="207">
        <f>ROUND(I118*H118,2)</f>
        <v>0</v>
      </c>
      <c r="K118" s="203" t="s">
        <v>127</v>
      </c>
      <c r="L118" s="45"/>
      <c r="M118" s="208" t="s">
        <v>19</v>
      </c>
      <c r="N118" s="209" t="s">
        <v>40</v>
      </c>
      <c r="O118" s="85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2" t="s">
        <v>128</v>
      </c>
      <c r="AT118" s="212" t="s">
        <v>123</v>
      </c>
      <c r="AU118" s="212" t="s">
        <v>79</v>
      </c>
      <c r="AY118" s="18" t="s">
        <v>121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8" t="s">
        <v>77</v>
      </c>
      <c r="BK118" s="213">
        <f>ROUND(I118*H118,2)</f>
        <v>0</v>
      </c>
      <c r="BL118" s="18" t="s">
        <v>128</v>
      </c>
      <c r="BM118" s="212" t="s">
        <v>157</v>
      </c>
    </row>
    <row r="119" s="2" customFormat="1">
      <c r="A119" s="39"/>
      <c r="B119" s="40"/>
      <c r="C119" s="41"/>
      <c r="D119" s="214" t="s">
        <v>130</v>
      </c>
      <c r="E119" s="41"/>
      <c r="F119" s="215" t="s">
        <v>158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130</v>
      </c>
      <c r="AU119" s="18" t="s">
        <v>79</v>
      </c>
    </row>
    <row r="120" s="2" customFormat="1">
      <c r="A120" s="39"/>
      <c r="B120" s="40"/>
      <c r="C120" s="41"/>
      <c r="D120" s="219" t="s">
        <v>132</v>
      </c>
      <c r="E120" s="41"/>
      <c r="F120" s="220" t="s">
        <v>159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132</v>
      </c>
      <c r="AU120" s="18" t="s">
        <v>79</v>
      </c>
    </row>
    <row r="121" s="2" customFormat="1">
      <c r="A121" s="39"/>
      <c r="B121" s="40"/>
      <c r="C121" s="41"/>
      <c r="D121" s="214" t="s">
        <v>134</v>
      </c>
      <c r="E121" s="41"/>
      <c r="F121" s="221" t="s">
        <v>160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134</v>
      </c>
      <c r="AU121" s="18" t="s">
        <v>79</v>
      </c>
    </row>
    <row r="122" s="13" customFormat="1">
      <c r="A122" s="13"/>
      <c r="B122" s="222"/>
      <c r="C122" s="223"/>
      <c r="D122" s="214" t="s">
        <v>136</v>
      </c>
      <c r="E122" s="224" t="s">
        <v>19</v>
      </c>
      <c r="F122" s="225" t="s">
        <v>161</v>
      </c>
      <c r="G122" s="223"/>
      <c r="H122" s="226">
        <v>3594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136</v>
      </c>
      <c r="AU122" s="232" t="s">
        <v>79</v>
      </c>
      <c r="AV122" s="13" t="s">
        <v>79</v>
      </c>
      <c r="AW122" s="13" t="s">
        <v>31</v>
      </c>
      <c r="AX122" s="13" t="s">
        <v>77</v>
      </c>
      <c r="AY122" s="232" t="s">
        <v>121</v>
      </c>
    </row>
    <row r="123" s="2" customFormat="1" ht="24.15" customHeight="1">
      <c r="A123" s="39"/>
      <c r="B123" s="40"/>
      <c r="C123" s="201" t="s">
        <v>162</v>
      </c>
      <c r="D123" s="201" t="s">
        <v>123</v>
      </c>
      <c r="E123" s="202" t="s">
        <v>163</v>
      </c>
      <c r="F123" s="203" t="s">
        <v>164</v>
      </c>
      <c r="G123" s="204" t="s">
        <v>165</v>
      </c>
      <c r="H123" s="205">
        <v>212</v>
      </c>
      <c r="I123" s="206"/>
      <c r="J123" s="207">
        <f>ROUND(I123*H123,2)</f>
        <v>0</v>
      </c>
      <c r="K123" s="203" t="s">
        <v>127</v>
      </c>
      <c r="L123" s="45"/>
      <c r="M123" s="208" t="s">
        <v>19</v>
      </c>
      <c r="N123" s="209" t="s">
        <v>40</v>
      </c>
      <c r="O123" s="85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128</v>
      </c>
      <c r="AT123" s="212" t="s">
        <v>123</v>
      </c>
      <c r="AU123" s="212" t="s">
        <v>79</v>
      </c>
      <c r="AY123" s="18" t="s">
        <v>121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77</v>
      </c>
      <c r="BK123" s="213">
        <f>ROUND(I123*H123,2)</f>
        <v>0</v>
      </c>
      <c r="BL123" s="18" t="s">
        <v>128</v>
      </c>
      <c r="BM123" s="212" t="s">
        <v>166</v>
      </c>
    </row>
    <row r="124" s="2" customFormat="1">
      <c r="A124" s="39"/>
      <c r="B124" s="40"/>
      <c r="C124" s="41"/>
      <c r="D124" s="214" t="s">
        <v>130</v>
      </c>
      <c r="E124" s="41"/>
      <c r="F124" s="215" t="s">
        <v>167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130</v>
      </c>
      <c r="AU124" s="18" t="s">
        <v>79</v>
      </c>
    </row>
    <row r="125" s="2" customFormat="1">
      <c r="A125" s="39"/>
      <c r="B125" s="40"/>
      <c r="C125" s="41"/>
      <c r="D125" s="219" t="s">
        <v>132</v>
      </c>
      <c r="E125" s="41"/>
      <c r="F125" s="220" t="s">
        <v>168</v>
      </c>
      <c r="G125" s="41"/>
      <c r="H125" s="41"/>
      <c r="I125" s="216"/>
      <c r="J125" s="41"/>
      <c r="K125" s="41"/>
      <c r="L125" s="45"/>
      <c r="M125" s="217"/>
      <c r="N125" s="218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132</v>
      </c>
      <c r="AU125" s="18" t="s">
        <v>79</v>
      </c>
    </row>
    <row r="126" s="2" customFormat="1">
      <c r="A126" s="39"/>
      <c r="B126" s="40"/>
      <c r="C126" s="41"/>
      <c r="D126" s="214" t="s">
        <v>134</v>
      </c>
      <c r="E126" s="41"/>
      <c r="F126" s="221" t="s">
        <v>169</v>
      </c>
      <c r="G126" s="41"/>
      <c r="H126" s="41"/>
      <c r="I126" s="216"/>
      <c r="J126" s="41"/>
      <c r="K126" s="41"/>
      <c r="L126" s="45"/>
      <c r="M126" s="217"/>
      <c r="N126" s="218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134</v>
      </c>
      <c r="AU126" s="18" t="s">
        <v>79</v>
      </c>
    </row>
    <row r="127" s="13" customFormat="1">
      <c r="A127" s="13"/>
      <c r="B127" s="222"/>
      <c r="C127" s="223"/>
      <c r="D127" s="214" t="s">
        <v>136</v>
      </c>
      <c r="E127" s="224" t="s">
        <v>19</v>
      </c>
      <c r="F127" s="225" t="s">
        <v>170</v>
      </c>
      <c r="G127" s="223"/>
      <c r="H127" s="226">
        <v>212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136</v>
      </c>
      <c r="AU127" s="232" t="s">
        <v>79</v>
      </c>
      <c r="AV127" s="13" t="s">
        <v>79</v>
      </c>
      <c r="AW127" s="13" t="s">
        <v>31</v>
      </c>
      <c r="AX127" s="13" t="s">
        <v>77</v>
      </c>
      <c r="AY127" s="232" t="s">
        <v>121</v>
      </c>
    </row>
    <row r="128" s="2" customFormat="1" ht="24.15" customHeight="1">
      <c r="A128" s="39"/>
      <c r="B128" s="40"/>
      <c r="C128" s="201" t="s">
        <v>171</v>
      </c>
      <c r="D128" s="201" t="s">
        <v>123</v>
      </c>
      <c r="E128" s="202" t="s">
        <v>172</v>
      </c>
      <c r="F128" s="203" t="s">
        <v>173</v>
      </c>
      <c r="G128" s="204" t="s">
        <v>165</v>
      </c>
      <c r="H128" s="205">
        <v>51</v>
      </c>
      <c r="I128" s="206"/>
      <c r="J128" s="207">
        <f>ROUND(I128*H128,2)</f>
        <v>0</v>
      </c>
      <c r="K128" s="203" t="s">
        <v>127</v>
      </c>
      <c r="L128" s="45"/>
      <c r="M128" s="208" t="s">
        <v>19</v>
      </c>
      <c r="N128" s="209" t="s">
        <v>40</v>
      </c>
      <c r="O128" s="85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2" t="s">
        <v>128</v>
      </c>
      <c r="AT128" s="212" t="s">
        <v>123</v>
      </c>
      <c r="AU128" s="212" t="s">
        <v>79</v>
      </c>
      <c r="AY128" s="18" t="s">
        <v>121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8" t="s">
        <v>77</v>
      </c>
      <c r="BK128" s="213">
        <f>ROUND(I128*H128,2)</f>
        <v>0</v>
      </c>
      <c r="BL128" s="18" t="s">
        <v>128</v>
      </c>
      <c r="BM128" s="212" t="s">
        <v>174</v>
      </c>
    </row>
    <row r="129" s="2" customFormat="1">
      <c r="A129" s="39"/>
      <c r="B129" s="40"/>
      <c r="C129" s="41"/>
      <c r="D129" s="214" t="s">
        <v>130</v>
      </c>
      <c r="E129" s="41"/>
      <c r="F129" s="215" t="s">
        <v>175</v>
      </c>
      <c r="G129" s="41"/>
      <c r="H129" s="41"/>
      <c r="I129" s="216"/>
      <c r="J129" s="41"/>
      <c r="K129" s="41"/>
      <c r="L129" s="45"/>
      <c r="M129" s="217"/>
      <c r="N129" s="21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130</v>
      </c>
      <c r="AU129" s="18" t="s">
        <v>79</v>
      </c>
    </row>
    <row r="130" s="2" customFormat="1">
      <c r="A130" s="39"/>
      <c r="B130" s="40"/>
      <c r="C130" s="41"/>
      <c r="D130" s="219" t="s">
        <v>132</v>
      </c>
      <c r="E130" s="41"/>
      <c r="F130" s="220" t="s">
        <v>176</v>
      </c>
      <c r="G130" s="41"/>
      <c r="H130" s="41"/>
      <c r="I130" s="216"/>
      <c r="J130" s="41"/>
      <c r="K130" s="41"/>
      <c r="L130" s="45"/>
      <c r="M130" s="217"/>
      <c r="N130" s="21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132</v>
      </c>
      <c r="AU130" s="18" t="s">
        <v>79</v>
      </c>
    </row>
    <row r="131" s="2" customFormat="1">
      <c r="A131" s="39"/>
      <c r="B131" s="40"/>
      <c r="C131" s="41"/>
      <c r="D131" s="214" t="s">
        <v>134</v>
      </c>
      <c r="E131" s="41"/>
      <c r="F131" s="221" t="s">
        <v>169</v>
      </c>
      <c r="G131" s="41"/>
      <c r="H131" s="41"/>
      <c r="I131" s="216"/>
      <c r="J131" s="41"/>
      <c r="K131" s="41"/>
      <c r="L131" s="45"/>
      <c r="M131" s="217"/>
      <c r="N131" s="218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79</v>
      </c>
    </row>
    <row r="132" s="13" customFormat="1">
      <c r="A132" s="13"/>
      <c r="B132" s="222"/>
      <c r="C132" s="223"/>
      <c r="D132" s="214" t="s">
        <v>136</v>
      </c>
      <c r="E132" s="224" t="s">
        <v>19</v>
      </c>
      <c r="F132" s="225" t="s">
        <v>177</v>
      </c>
      <c r="G132" s="223"/>
      <c r="H132" s="226">
        <v>51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136</v>
      </c>
      <c r="AU132" s="232" t="s">
        <v>79</v>
      </c>
      <c r="AV132" s="13" t="s">
        <v>79</v>
      </c>
      <c r="AW132" s="13" t="s">
        <v>31</v>
      </c>
      <c r="AX132" s="13" t="s">
        <v>77</v>
      </c>
      <c r="AY132" s="232" t="s">
        <v>121</v>
      </c>
    </row>
    <row r="133" s="2" customFormat="1" ht="24.15" customHeight="1">
      <c r="A133" s="39"/>
      <c r="B133" s="40"/>
      <c r="C133" s="201" t="s">
        <v>178</v>
      </c>
      <c r="D133" s="201" t="s">
        <v>123</v>
      </c>
      <c r="E133" s="202" t="s">
        <v>179</v>
      </c>
      <c r="F133" s="203" t="s">
        <v>180</v>
      </c>
      <c r="G133" s="204" t="s">
        <v>165</v>
      </c>
      <c r="H133" s="205">
        <v>8</v>
      </c>
      <c r="I133" s="206"/>
      <c r="J133" s="207">
        <f>ROUND(I133*H133,2)</f>
        <v>0</v>
      </c>
      <c r="K133" s="203" t="s">
        <v>127</v>
      </c>
      <c r="L133" s="45"/>
      <c r="M133" s="208" t="s">
        <v>19</v>
      </c>
      <c r="N133" s="209" t="s">
        <v>40</v>
      </c>
      <c r="O133" s="85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128</v>
      </c>
      <c r="AT133" s="212" t="s">
        <v>123</v>
      </c>
      <c r="AU133" s="212" t="s">
        <v>79</v>
      </c>
      <c r="AY133" s="18" t="s">
        <v>121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77</v>
      </c>
      <c r="BK133" s="213">
        <f>ROUND(I133*H133,2)</f>
        <v>0</v>
      </c>
      <c r="BL133" s="18" t="s">
        <v>128</v>
      </c>
      <c r="BM133" s="212" t="s">
        <v>181</v>
      </c>
    </row>
    <row r="134" s="2" customFormat="1">
      <c r="A134" s="39"/>
      <c r="B134" s="40"/>
      <c r="C134" s="41"/>
      <c r="D134" s="214" t="s">
        <v>130</v>
      </c>
      <c r="E134" s="41"/>
      <c r="F134" s="215" t="s">
        <v>182</v>
      </c>
      <c r="G134" s="41"/>
      <c r="H134" s="41"/>
      <c r="I134" s="216"/>
      <c r="J134" s="41"/>
      <c r="K134" s="41"/>
      <c r="L134" s="45"/>
      <c r="M134" s="217"/>
      <c r="N134" s="21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130</v>
      </c>
      <c r="AU134" s="18" t="s">
        <v>79</v>
      </c>
    </row>
    <row r="135" s="2" customFormat="1">
      <c r="A135" s="39"/>
      <c r="B135" s="40"/>
      <c r="C135" s="41"/>
      <c r="D135" s="219" t="s">
        <v>132</v>
      </c>
      <c r="E135" s="41"/>
      <c r="F135" s="220" t="s">
        <v>183</v>
      </c>
      <c r="G135" s="41"/>
      <c r="H135" s="41"/>
      <c r="I135" s="216"/>
      <c r="J135" s="41"/>
      <c r="K135" s="41"/>
      <c r="L135" s="45"/>
      <c r="M135" s="217"/>
      <c r="N135" s="218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132</v>
      </c>
      <c r="AU135" s="18" t="s">
        <v>79</v>
      </c>
    </row>
    <row r="136" s="2" customFormat="1">
      <c r="A136" s="39"/>
      <c r="B136" s="40"/>
      <c r="C136" s="41"/>
      <c r="D136" s="214" t="s">
        <v>134</v>
      </c>
      <c r="E136" s="41"/>
      <c r="F136" s="221" t="s">
        <v>169</v>
      </c>
      <c r="G136" s="41"/>
      <c r="H136" s="41"/>
      <c r="I136" s="216"/>
      <c r="J136" s="41"/>
      <c r="K136" s="41"/>
      <c r="L136" s="45"/>
      <c r="M136" s="217"/>
      <c r="N136" s="21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134</v>
      </c>
      <c r="AU136" s="18" t="s">
        <v>79</v>
      </c>
    </row>
    <row r="137" s="13" customFormat="1">
      <c r="A137" s="13"/>
      <c r="B137" s="222"/>
      <c r="C137" s="223"/>
      <c r="D137" s="214" t="s">
        <v>136</v>
      </c>
      <c r="E137" s="224" t="s">
        <v>19</v>
      </c>
      <c r="F137" s="225" t="s">
        <v>184</v>
      </c>
      <c r="G137" s="223"/>
      <c r="H137" s="226">
        <v>8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136</v>
      </c>
      <c r="AU137" s="232" t="s">
        <v>79</v>
      </c>
      <c r="AV137" s="13" t="s">
        <v>79</v>
      </c>
      <c r="AW137" s="13" t="s">
        <v>31</v>
      </c>
      <c r="AX137" s="13" t="s">
        <v>77</v>
      </c>
      <c r="AY137" s="232" t="s">
        <v>121</v>
      </c>
    </row>
    <row r="138" s="2" customFormat="1" ht="24.15" customHeight="1">
      <c r="A138" s="39"/>
      <c r="B138" s="40"/>
      <c r="C138" s="201" t="s">
        <v>185</v>
      </c>
      <c r="D138" s="201" t="s">
        <v>123</v>
      </c>
      <c r="E138" s="202" t="s">
        <v>186</v>
      </c>
      <c r="F138" s="203" t="s">
        <v>187</v>
      </c>
      <c r="G138" s="204" t="s">
        <v>165</v>
      </c>
      <c r="H138" s="205">
        <v>2</v>
      </c>
      <c r="I138" s="206"/>
      <c r="J138" s="207">
        <f>ROUND(I138*H138,2)</f>
        <v>0</v>
      </c>
      <c r="K138" s="203" t="s">
        <v>127</v>
      </c>
      <c r="L138" s="45"/>
      <c r="M138" s="208" t="s">
        <v>19</v>
      </c>
      <c r="N138" s="209" t="s">
        <v>40</v>
      </c>
      <c r="O138" s="85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2" t="s">
        <v>128</v>
      </c>
      <c r="AT138" s="212" t="s">
        <v>123</v>
      </c>
      <c r="AU138" s="212" t="s">
        <v>79</v>
      </c>
      <c r="AY138" s="18" t="s">
        <v>121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8" t="s">
        <v>77</v>
      </c>
      <c r="BK138" s="213">
        <f>ROUND(I138*H138,2)</f>
        <v>0</v>
      </c>
      <c r="BL138" s="18" t="s">
        <v>128</v>
      </c>
      <c r="BM138" s="212" t="s">
        <v>188</v>
      </c>
    </row>
    <row r="139" s="2" customFormat="1">
      <c r="A139" s="39"/>
      <c r="B139" s="40"/>
      <c r="C139" s="41"/>
      <c r="D139" s="214" t="s">
        <v>130</v>
      </c>
      <c r="E139" s="41"/>
      <c r="F139" s="215" t="s">
        <v>189</v>
      </c>
      <c r="G139" s="41"/>
      <c r="H139" s="41"/>
      <c r="I139" s="216"/>
      <c r="J139" s="41"/>
      <c r="K139" s="41"/>
      <c r="L139" s="45"/>
      <c r="M139" s="217"/>
      <c r="N139" s="218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130</v>
      </c>
      <c r="AU139" s="18" t="s">
        <v>79</v>
      </c>
    </row>
    <row r="140" s="2" customFormat="1">
      <c r="A140" s="39"/>
      <c r="B140" s="40"/>
      <c r="C140" s="41"/>
      <c r="D140" s="219" t="s">
        <v>132</v>
      </c>
      <c r="E140" s="41"/>
      <c r="F140" s="220" t="s">
        <v>190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132</v>
      </c>
      <c r="AU140" s="18" t="s">
        <v>79</v>
      </c>
    </row>
    <row r="141" s="2" customFormat="1">
      <c r="A141" s="39"/>
      <c r="B141" s="40"/>
      <c r="C141" s="41"/>
      <c r="D141" s="214" t="s">
        <v>134</v>
      </c>
      <c r="E141" s="41"/>
      <c r="F141" s="221" t="s">
        <v>169</v>
      </c>
      <c r="G141" s="41"/>
      <c r="H141" s="41"/>
      <c r="I141" s="216"/>
      <c r="J141" s="41"/>
      <c r="K141" s="41"/>
      <c r="L141" s="45"/>
      <c r="M141" s="217"/>
      <c r="N141" s="218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134</v>
      </c>
      <c r="AU141" s="18" t="s">
        <v>79</v>
      </c>
    </row>
    <row r="142" s="13" customFormat="1">
      <c r="A142" s="13"/>
      <c r="B142" s="222"/>
      <c r="C142" s="223"/>
      <c r="D142" s="214" t="s">
        <v>136</v>
      </c>
      <c r="E142" s="224" t="s">
        <v>19</v>
      </c>
      <c r="F142" s="225" t="s">
        <v>191</v>
      </c>
      <c r="G142" s="223"/>
      <c r="H142" s="226">
        <v>2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136</v>
      </c>
      <c r="AU142" s="232" t="s">
        <v>79</v>
      </c>
      <c r="AV142" s="13" t="s">
        <v>79</v>
      </c>
      <c r="AW142" s="13" t="s">
        <v>31</v>
      </c>
      <c r="AX142" s="13" t="s">
        <v>77</v>
      </c>
      <c r="AY142" s="232" t="s">
        <v>121</v>
      </c>
    </row>
    <row r="143" s="2" customFormat="1" ht="24.15" customHeight="1">
      <c r="A143" s="39"/>
      <c r="B143" s="40"/>
      <c r="C143" s="201" t="s">
        <v>192</v>
      </c>
      <c r="D143" s="201" t="s">
        <v>123</v>
      </c>
      <c r="E143" s="202" t="s">
        <v>193</v>
      </c>
      <c r="F143" s="203" t="s">
        <v>194</v>
      </c>
      <c r="G143" s="204" t="s">
        <v>165</v>
      </c>
      <c r="H143" s="205">
        <v>2</v>
      </c>
      <c r="I143" s="206"/>
      <c r="J143" s="207">
        <f>ROUND(I143*H143,2)</f>
        <v>0</v>
      </c>
      <c r="K143" s="203" t="s">
        <v>127</v>
      </c>
      <c r="L143" s="45"/>
      <c r="M143" s="208" t="s">
        <v>19</v>
      </c>
      <c r="N143" s="209" t="s">
        <v>40</v>
      </c>
      <c r="O143" s="85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2" t="s">
        <v>128</v>
      </c>
      <c r="AT143" s="212" t="s">
        <v>123</v>
      </c>
      <c r="AU143" s="212" t="s">
        <v>79</v>
      </c>
      <c r="AY143" s="18" t="s">
        <v>121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8" t="s">
        <v>77</v>
      </c>
      <c r="BK143" s="213">
        <f>ROUND(I143*H143,2)</f>
        <v>0</v>
      </c>
      <c r="BL143" s="18" t="s">
        <v>128</v>
      </c>
      <c r="BM143" s="212" t="s">
        <v>195</v>
      </c>
    </row>
    <row r="144" s="2" customFormat="1">
      <c r="A144" s="39"/>
      <c r="B144" s="40"/>
      <c r="C144" s="41"/>
      <c r="D144" s="214" t="s">
        <v>130</v>
      </c>
      <c r="E144" s="41"/>
      <c r="F144" s="215" t="s">
        <v>196</v>
      </c>
      <c r="G144" s="41"/>
      <c r="H144" s="41"/>
      <c r="I144" s="216"/>
      <c r="J144" s="41"/>
      <c r="K144" s="41"/>
      <c r="L144" s="45"/>
      <c r="M144" s="217"/>
      <c r="N144" s="218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130</v>
      </c>
      <c r="AU144" s="18" t="s">
        <v>79</v>
      </c>
    </row>
    <row r="145" s="2" customFormat="1">
      <c r="A145" s="39"/>
      <c r="B145" s="40"/>
      <c r="C145" s="41"/>
      <c r="D145" s="219" t="s">
        <v>132</v>
      </c>
      <c r="E145" s="41"/>
      <c r="F145" s="220" t="s">
        <v>197</v>
      </c>
      <c r="G145" s="41"/>
      <c r="H145" s="41"/>
      <c r="I145" s="216"/>
      <c r="J145" s="41"/>
      <c r="K145" s="41"/>
      <c r="L145" s="45"/>
      <c r="M145" s="217"/>
      <c r="N145" s="218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132</v>
      </c>
      <c r="AU145" s="18" t="s">
        <v>79</v>
      </c>
    </row>
    <row r="146" s="2" customFormat="1">
      <c r="A146" s="39"/>
      <c r="B146" s="40"/>
      <c r="C146" s="41"/>
      <c r="D146" s="214" t="s">
        <v>134</v>
      </c>
      <c r="E146" s="41"/>
      <c r="F146" s="221" t="s">
        <v>169</v>
      </c>
      <c r="G146" s="41"/>
      <c r="H146" s="41"/>
      <c r="I146" s="216"/>
      <c r="J146" s="41"/>
      <c r="K146" s="41"/>
      <c r="L146" s="45"/>
      <c r="M146" s="217"/>
      <c r="N146" s="218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79</v>
      </c>
    </row>
    <row r="147" s="13" customFormat="1">
      <c r="A147" s="13"/>
      <c r="B147" s="222"/>
      <c r="C147" s="223"/>
      <c r="D147" s="214" t="s">
        <v>136</v>
      </c>
      <c r="E147" s="224" t="s">
        <v>19</v>
      </c>
      <c r="F147" s="225" t="s">
        <v>191</v>
      </c>
      <c r="G147" s="223"/>
      <c r="H147" s="226">
        <v>2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136</v>
      </c>
      <c r="AU147" s="232" t="s">
        <v>79</v>
      </c>
      <c r="AV147" s="13" t="s">
        <v>79</v>
      </c>
      <c r="AW147" s="13" t="s">
        <v>31</v>
      </c>
      <c r="AX147" s="13" t="s">
        <v>77</v>
      </c>
      <c r="AY147" s="232" t="s">
        <v>121</v>
      </c>
    </row>
    <row r="148" s="2" customFormat="1" ht="21.75" customHeight="1">
      <c r="A148" s="39"/>
      <c r="B148" s="40"/>
      <c r="C148" s="201" t="s">
        <v>198</v>
      </c>
      <c r="D148" s="201" t="s">
        <v>123</v>
      </c>
      <c r="E148" s="202" t="s">
        <v>199</v>
      </c>
      <c r="F148" s="203" t="s">
        <v>200</v>
      </c>
      <c r="G148" s="204" t="s">
        <v>165</v>
      </c>
      <c r="H148" s="205">
        <v>332</v>
      </c>
      <c r="I148" s="206"/>
      <c r="J148" s="207">
        <f>ROUND(I148*H148,2)</f>
        <v>0</v>
      </c>
      <c r="K148" s="203" t="s">
        <v>127</v>
      </c>
      <c r="L148" s="45"/>
      <c r="M148" s="208" t="s">
        <v>19</v>
      </c>
      <c r="N148" s="209" t="s">
        <v>40</v>
      </c>
      <c r="O148" s="85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2" t="s">
        <v>128</v>
      </c>
      <c r="AT148" s="212" t="s">
        <v>123</v>
      </c>
      <c r="AU148" s="212" t="s">
        <v>79</v>
      </c>
      <c r="AY148" s="18" t="s">
        <v>121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8" t="s">
        <v>77</v>
      </c>
      <c r="BK148" s="213">
        <f>ROUND(I148*H148,2)</f>
        <v>0</v>
      </c>
      <c r="BL148" s="18" t="s">
        <v>128</v>
      </c>
      <c r="BM148" s="212" t="s">
        <v>201</v>
      </c>
    </row>
    <row r="149" s="2" customFormat="1">
      <c r="A149" s="39"/>
      <c r="B149" s="40"/>
      <c r="C149" s="41"/>
      <c r="D149" s="214" t="s">
        <v>130</v>
      </c>
      <c r="E149" s="41"/>
      <c r="F149" s="215" t="s">
        <v>202</v>
      </c>
      <c r="G149" s="41"/>
      <c r="H149" s="41"/>
      <c r="I149" s="216"/>
      <c r="J149" s="41"/>
      <c r="K149" s="41"/>
      <c r="L149" s="45"/>
      <c r="M149" s="217"/>
      <c r="N149" s="21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130</v>
      </c>
      <c r="AU149" s="18" t="s">
        <v>79</v>
      </c>
    </row>
    <row r="150" s="2" customFormat="1">
      <c r="A150" s="39"/>
      <c r="B150" s="40"/>
      <c r="C150" s="41"/>
      <c r="D150" s="219" t="s">
        <v>132</v>
      </c>
      <c r="E150" s="41"/>
      <c r="F150" s="220" t="s">
        <v>203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132</v>
      </c>
      <c r="AU150" s="18" t="s">
        <v>79</v>
      </c>
    </row>
    <row r="151" s="2" customFormat="1">
      <c r="A151" s="39"/>
      <c r="B151" s="40"/>
      <c r="C151" s="41"/>
      <c r="D151" s="214" t="s">
        <v>134</v>
      </c>
      <c r="E151" s="41"/>
      <c r="F151" s="221" t="s">
        <v>204</v>
      </c>
      <c r="G151" s="41"/>
      <c r="H151" s="41"/>
      <c r="I151" s="216"/>
      <c r="J151" s="41"/>
      <c r="K151" s="41"/>
      <c r="L151" s="45"/>
      <c r="M151" s="217"/>
      <c r="N151" s="218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79</v>
      </c>
    </row>
    <row r="152" s="13" customFormat="1">
      <c r="A152" s="13"/>
      <c r="B152" s="222"/>
      <c r="C152" s="223"/>
      <c r="D152" s="214" t="s">
        <v>136</v>
      </c>
      <c r="E152" s="224" t="s">
        <v>19</v>
      </c>
      <c r="F152" s="225" t="s">
        <v>205</v>
      </c>
      <c r="G152" s="223"/>
      <c r="H152" s="226">
        <v>212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136</v>
      </c>
      <c r="AU152" s="232" t="s">
        <v>79</v>
      </c>
      <c r="AV152" s="13" t="s">
        <v>79</v>
      </c>
      <c r="AW152" s="13" t="s">
        <v>31</v>
      </c>
      <c r="AX152" s="13" t="s">
        <v>69</v>
      </c>
      <c r="AY152" s="232" t="s">
        <v>121</v>
      </c>
    </row>
    <row r="153" s="13" customFormat="1">
      <c r="A153" s="13"/>
      <c r="B153" s="222"/>
      <c r="C153" s="223"/>
      <c r="D153" s="214" t="s">
        <v>136</v>
      </c>
      <c r="E153" s="224" t="s">
        <v>19</v>
      </c>
      <c r="F153" s="225" t="s">
        <v>206</v>
      </c>
      <c r="G153" s="223"/>
      <c r="H153" s="226">
        <v>20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136</v>
      </c>
      <c r="AU153" s="232" t="s">
        <v>79</v>
      </c>
      <c r="AV153" s="13" t="s">
        <v>79</v>
      </c>
      <c r="AW153" s="13" t="s">
        <v>31</v>
      </c>
      <c r="AX153" s="13" t="s">
        <v>69</v>
      </c>
      <c r="AY153" s="232" t="s">
        <v>121</v>
      </c>
    </row>
    <row r="154" s="13" customFormat="1">
      <c r="A154" s="13"/>
      <c r="B154" s="222"/>
      <c r="C154" s="223"/>
      <c r="D154" s="214" t="s">
        <v>136</v>
      </c>
      <c r="E154" s="224" t="s">
        <v>19</v>
      </c>
      <c r="F154" s="225" t="s">
        <v>207</v>
      </c>
      <c r="G154" s="223"/>
      <c r="H154" s="226">
        <v>100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136</v>
      </c>
      <c r="AU154" s="232" t="s">
        <v>79</v>
      </c>
      <c r="AV154" s="13" t="s">
        <v>79</v>
      </c>
      <c r="AW154" s="13" t="s">
        <v>31</v>
      </c>
      <c r="AX154" s="13" t="s">
        <v>69</v>
      </c>
      <c r="AY154" s="232" t="s">
        <v>121</v>
      </c>
    </row>
    <row r="155" s="14" customFormat="1">
      <c r="A155" s="14"/>
      <c r="B155" s="233"/>
      <c r="C155" s="234"/>
      <c r="D155" s="214" t="s">
        <v>136</v>
      </c>
      <c r="E155" s="235" t="s">
        <v>19</v>
      </c>
      <c r="F155" s="236" t="s">
        <v>146</v>
      </c>
      <c r="G155" s="234"/>
      <c r="H155" s="237">
        <v>332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136</v>
      </c>
      <c r="AU155" s="243" t="s">
        <v>79</v>
      </c>
      <c r="AV155" s="14" t="s">
        <v>128</v>
      </c>
      <c r="AW155" s="14" t="s">
        <v>31</v>
      </c>
      <c r="AX155" s="14" t="s">
        <v>77</v>
      </c>
      <c r="AY155" s="243" t="s">
        <v>121</v>
      </c>
    </row>
    <row r="156" s="2" customFormat="1" ht="21.75" customHeight="1">
      <c r="A156" s="39"/>
      <c r="B156" s="40"/>
      <c r="C156" s="201" t="s">
        <v>208</v>
      </c>
      <c r="D156" s="201" t="s">
        <v>123</v>
      </c>
      <c r="E156" s="202" t="s">
        <v>209</v>
      </c>
      <c r="F156" s="203" t="s">
        <v>210</v>
      </c>
      <c r="G156" s="204" t="s">
        <v>165</v>
      </c>
      <c r="H156" s="205">
        <v>61</v>
      </c>
      <c r="I156" s="206"/>
      <c r="J156" s="207">
        <f>ROUND(I156*H156,2)</f>
        <v>0</v>
      </c>
      <c r="K156" s="203" t="s">
        <v>127</v>
      </c>
      <c r="L156" s="45"/>
      <c r="M156" s="208" t="s">
        <v>19</v>
      </c>
      <c r="N156" s="209" t="s">
        <v>40</v>
      </c>
      <c r="O156" s="85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2" t="s">
        <v>128</v>
      </c>
      <c r="AT156" s="212" t="s">
        <v>123</v>
      </c>
      <c r="AU156" s="212" t="s">
        <v>79</v>
      </c>
      <c r="AY156" s="18" t="s">
        <v>121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8" t="s">
        <v>77</v>
      </c>
      <c r="BK156" s="213">
        <f>ROUND(I156*H156,2)</f>
        <v>0</v>
      </c>
      <c r="BL156" s="18" t="s">
        <v>128</v>
      </c>
      <c r="BM156" s="212" t="s">
        <v>211</v>
      </c>
    </row>
    <row r="157" s="2" customFormat="1">
      <c r="A157" s="39"/>
      <c r="B157" s="40"/>
      <c r="C157" s="41"/>
      <c r="D157" s="214" t="s">
        <v>130</v>
      </c>
      <c r="E157" s="41"/>
      <c r="F157" s="215" t="s">
        <v>212</v>
      </c>
      <c r="G157" s="41"/>
      <c r="H157" s="41"/>
      <c r="I157" s="216"/>
      <c r="J157" s="41"/>
      <c r="K157" s="41"/>
      <c r="L157" s="45"/>
      <c r="M157" s="217"/>
      <c r="N157" s="218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130</v>
      </c>
      <c r="AU157" s="18" t="s">
        <v>79</v>
      </c>
    </row>
    <row r="158" s="2" customFormat="1">
      <c r="A158" s="39"/>
      <c r="B158" s="40"/>
      <c r="C158" s="41"/>
      <c r="D158" s="219" t="s">
        <v>132</v>
      </c>
      <c r="E158" s="41"/>
      <c r="F158" s="220" t="s">
        <v>213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132</v>
      </c>
      <c r="AU158" s="18" t="s">
        <v>79</v>
      </c>
    </row>
    <row r="159" s="2" customFormat="1">
      <c r="A159" s="39"/>
      <c r="B159" s="40"/>
      <c r="C159" s="41"/>
      <c r="D159" s="214" t="s">
        <v>134</v>
      </c>
      <c r="E159" s="41"/>
      <c r="F159" s="221" t="s">
        <v>204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79</v>
      </c>
    </row>
    <row r="160" s="13" customFormat="1">
      <c r="A160" s="13"/>
      <c r="B160" s="222"/>
      <c r="C160" s="223"/>
      <c r="D160" s="214" t="s">
        <v>136</v>
      </c>
      <c r="E160" s="224" t="s">
        <v>19</v>
      </c>
      <c r="F160" s="225" t="s">
        <v>214</v>
      </c>
      <c r="G160" s="223"/>
      <c r="H160" s="226">
        <v>51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136</v>
      </c>
      <c r="AU160" s="232" t="s">
        <v>79</v>
      </c>
      <c r="AV160" s="13" t="s">
        <v>79</v>
      </c>
      <c r="AW160" s="13" t="s">
        <v>31</v>
      </c>
      <c r="AX160" s="13" t="s">
        <v>69</v>
      </c>
      <c r="AY160" s="232" t="s">
        <v>121</v>
      </c>
    </row>
    <row r="161" s="13" customFormat="1">
      <c r="A161" s="13"/>
      <c r="B161" s="222"/>
      <c r="C161" s="223"/>
      <c r="D161" s="214" t="s">
        <v>136</v>
      </c>
      <c r="E161" s="224" t="s">
        <v>19</v>
      </c>
      <c r="F161" s="225" t="s">
        <v>215</v>
      </c>
      <c r="G161" s="223"/>
      <c r="H161" s="226">
        <v>10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136</v>
      </c>
      <c r="AU161" s="232" t="s">
        <v>79</v>
      </c>
      <c r="AV161" s="13" t="s">
        <v>79</v>
      </c>
      <c r="AW161" s="13" t="s">
        <v>31</v>
      </c>
      <c r="AX161" s="13" t="s">
        <v>69</v>
      </c>
      <c r="AY161" s="232" t="s">
        <v>121</v>
      </c>
    </row>
    <row r="162" s="14" customFormat="1">
      <c r="A162" s="14"/>
      <c r="B162" s="233"/>
      <c r="C162" s="234"/>
      <c r="D162" s="214" t="s">
        <v>136</v>
      </c>
      <c r="E162" s="235" t="s">
        <v>19</v>
      </c>
      <c r="F162" s="236" t="s">
        <v>146</v>
      </c>
      <c r="G162" s="234"/>
      <c r="H162" s="237">
        <v>61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136</v>
      </c>
      <c r="AU162" s="243" t="s">
        <v>79</v>
      </c>
      <c r="AV162" s="14" t="s">
        <v>128</v>
      </c>
      <c r="AW162" s="14" t="s">
        <v>31</v>
      </c>
      <c r="AX162" s="14" t="s">
        <v>77</v>
      </c>
      <c r="AY162" s="243" t="s">
        <v>121</v>
      </c>
    </row>
    <row r="163" s="2" customFormat="1" ht="21.75" customHeight="1">
      <c r="A163" s="39"/>
      <c r="B163" s="40"/>
      <c r="C163" s="201" t="s">
        <v>8</v>
      </c>
      <c r="D163" s="201" t="s">
        <v>123</v>
      </c>
      <c r="E163" s="202" t="s">
        <v>216</v>
      </c>
      <c r="F163" s="203" t="s">
        <v>217</v>
      </c>
      <c r="G163" s="204" t="s">
        <v>165</v>
      </c>
      <c r="H163" s="205">
        <v>10</v>
      </c>
      <c r="I163" s="206"/>
      <c r="J163" s="207">
        <f>ROUND(I163*H163,2)</f>
        <v>0</v>
      </c>
      <c r="K163" s="203" t="s">
        <v>127</v>
      </c>
      <c r="L163" s="45"/>
      <c r="M163" s="208" t="s">
        <v>19</v>
      </c>
      <c r="N163" s="209" t="s">
        <v>40</v>
      </c>
      <c r="O163" s="85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2" t="s">
        <v>128</v>
      </c>
      <c r="AT163" s="212" t="s">
        <v>123</v>
      </c>
      <c r="AU163" s="212" t="s">
        <v>79</v>
      </c>
      <c r="AY163" s="18" t="s">
        <v>121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8" t="s">
        <v>77</v>
      </c>
      <c r="BK163" s="213">
        <f>ROUND(I163*H163,2)</f>
        <v>0</v>
      </c>
      <c r="BL163" s="18" t="s">
        <v>128</v>
      </c>
      <c r="BM163" s="212" t="s">
        <v>218</v>
      </c>
    </row>
    <row r="164" s="2" customFormat="1">
      <c r="A164" s="39"/>
      <c r="B164" s="40"/>
      <c r="C164" s="41"/>
      <c r="D164" s="214" t="s">
        <v>130</v>
      </c>
      <c r="E164" s="41"/>
      <c r="F164" s="215" t="s">
        <v>219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130</v>
      </c>
      <c r="AU164" s="18" t="s">
        <v>79</v>
      </c>
    </row>
    <row r="165" s="2" customFormat="1">
      <c r="A165" s="39"/>
      <c r="B165" s="40"/>
      <c r="C165" s="41"/>
      <c r="D165" s="219" t="s">
        <v>132</v>
      </c>
      <c r="E165" s="41"/>
      <c r="F165" s="220" t="s">
        <v>220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132</v>
      </c>
      <c r="AU165" s="18" t="s">
        <v>79</v>
      </c>
    </row>
    <row r="166" s="2" customFormat="1">
      <c r="A166" s="39"/>
      <c r="B166" s="40"/>
      <c r="C166" s="41"/>
      <c r="D166" s="214" t="s">
        <v>134</v>
      </c>
      <c r="E166" s="41"/>
      <c r="F166" s="221" t="s">
        <v>204</v>
      </c>
      <c r="G166" s="41"/>
      <c r="H166" s="41"/>
      <c r="I166" s="216"/>
      <c r="J166" s="41"/>
      <c r="K166" s="41"/>
      <c r="L166" s="45"/>
      <c r="M166" s="217"/>
      <c r="N166" s="21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134</v>
      </c>
      <c r="AU166" s="18" t="s">
        <v>79</v>
      </c>
    </row>
    <row r="167" s="13" customFormat="1">
      <c r="A167" s="13"/>
      <c r="B167" s="222"/>
      <c r="C167" s="223"/>
      <c r="D167" s="214" t="s">
        <v>136</v>
      </c>
      <c r="E167" s="224" t="s">
        <v>19</v>
      </c>
      <c r="F167" s="225" t="s">
        <v>221</v>
      </c>
      <c r="G167" s="223"/>
      <c r="H167" s="226">
        <v>8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136</v>
      </c>
      <c r="AU167" s="232" t="s">
        <v>79</v>
      </c>
      <c r="AV167" s="13" t="s">
        <v>79</v>
      </c>
      <c r="AW167" s="13" t="s">
        <v>31</v>
      </c>
      <c r="AX167" s="13" t="s">
        <v>69</v>
      </c>
      <c r="AY167" s="232" t="s">
        <v>121</v>
      </c>
    </row>
    <row r="168" s="13" customFormat="1">
      <c r="A168" s="13"/>
      <c r="B168" s="222"/>
      <c r="C168" s="223"/>
      <c r="D168" s="214" t="s">
        <v>136</v>
      </c>
      <c r="E168" s="224" t="s">
        <v>19</v>
      </c>
      <c r="F168" s="225" t="s">
        <v>222</v>
      </c>
      <c r="G168" s="223"/>
      <c r="H168" s="226">
        <v>2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136</v>
      </c>
      <c r="AU168" s="232" t="s">
        <v>79</v>
      </c>
      <c r="AV168" s="13" t="s">
        <v>79</v>
      </c>
      <c r="AW168" s="13" t="s">
        <v>31</v>
      </c>
      <c r="AX168" s="13" t="s">
        <v>69</v>
      </c>
      <c r="AY168" s="232" t="s">
        <v>121</v>
      </c>
    </row>
    <row r="169" s="14" customFormat="1">
      <c r="A169" s="14"/>
      <c r="B169" s="233"/>
      <c r="C169" s="234"/>
      <c r="D169" s="214" t="s">
        <v>136</v>
      </c>
      <c r="E169" s="235" t="s">
        <v>19</v>
      </c>
      <c r="F169" s="236" t="s">
        <v>146</v>
      </c>
      <c r="G169" s="234"/>
      <c r="H169" s="237">
        <v>10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136</v>
      </c>
      <c r="AU169" s="243" t="s">
        <v>79</v>
      </c>
      <c r="AV169" s="14" t="s">
        <v>128</v>
      </c>
      <c r="AW169" s="14" t="s">
        <v>31</v>
      </c>
      <c r="AX169" s="14" t="s">
        <v>77</v>
      </c>
      <c r="AY169" s="243" t="s">
        <v>121</v>
      </c>
    </row>
    <row r="170" s="2" customFormat="1" ht="21.75" customHeight="1">
      <c r="A170" s="39"/>
      <c r="B170" s="40"/>
      <c r="C170" s="201" t="s">
        <v>223</v>
      </c>
      <c r="D170" s="201" t="s">
        <v>123</v>
      </c>
      <c r="E170" s="202" t="s">
        <v>224</v>
      </c>
      <c r="F170" s="203" t="s">
        <v>225</v>
      </c>
      <c r="G170" s="204" t="s">
        <v>165</v>
      </c>
      <c r="H170" s="205">
        <v>3</v>
      </c>
      <c r="I170" s="206"/>
      <c r="J170" s="207">
        <f>ROUND(I170*H170,2)</f>
        <v>0</v>
      </c>
      <c r="K170" s="203" t="s">
        <v>127</v>
      </c>
      <c r="L170" s="45"/>
      <c r="M170" s="208" t="s">
        <v>19</v>
      </c>
      <c r="N170" s="209" t="s">
        <v>40</v>
      </c>
      <c r="O170" s="85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2" t="s">
        <v>128</v>
      </c>
      <c r="AT170" s="212" t="s">
        <v>123</v>
      </c>
      <c r="AU170" s="212" t="s">
        <v>79</v>
      </c>
      <c r="AY170" s="18" t="s">
        <v>121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8" t="s">
        <v>77</v>
      </c>
      <c r="BK170" s="213">
        <f>ROUND(I170*H170,2)</f>
        <v>0</v>
      </c>
      <c r="BL170" s="18" t="s">
        <v>128</v>
      </c>
      <c r="BM170" s="212" t="s">
        <v>226</v>
      </c>
    </row>
    <row r="171" s="2" customFormat="1">
      <c r="A171" s="39"/>
      <c r="B171" s="40"/>
      <c r="C171" s="41"/>
      <c r="D171" s="214" t="s">
        <v>130</v>
      </c>
      <c r="E171" s="41"/>
      <c r="F171" s="215" t="s">
        <v>227</v>
      </c>
      <c r="G171" s="41"/>
      <c r="H171" s="41"/>
      <c r="I171" s="216"/>
      <c r="J171" s="41"/>
      <c r="K171" s="41"/>
      <c r="L171" s="45"/>
      <c r="M171" s="217"/>
      <c r="N171" s="218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130</v>
      </c>
      <c r="AU171" s="18" t="s">
        <v>79</v>
      </c>
    </row>
    <row r="172" s="2" customFormat="1">
      <c r="A172" s="39"/>
      <c r="B172" s="40"/>
      <c r="C172" s="41"/>
      <c r="D172" s="219" t="s">
        <v>132</v>
      </c>
      <c r="E172" s="41"/>
      <c r="F172" s="220" t="s">
        <v>228</v>
      </c>
      <c r="G172" s="41"/>
      <c r="H172" s="41"/>
      <c r="I172" s="216"/>
      <c r="J172" s="41"/>
      <c r="K172" s="41"/>
      <c r="L172" s="45"/>
      <c r="M172" s="217"/>
      <c r="N172" s="218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132</v>
      </c>
      <c r="AU172" s="18" t="s">
        <v>79</v>
      </c>
    </row>
    <row r="173" s="2" customFormat="1">
      <c r="A173" s="39"/>
      <c r="B173" s="40"/>
      <c r="C173" s="41"/>
      <c r="D173" s="214" t="s">
        <v>134</v>
      </c>
      <c r="E173" s="41"/>
      <c r="F173" s="221" t="s">
        <v>204</v>
      </c>
      <c r="G173" s="41"/>
      <c r="H173" s="41"/>
      <c r="I173" s="216"/>
      <c r="J173" s="41"/>
      <c r="K173" s="41"/>
      <c r="L173" s="45"/>
      <c r="M173" s="217"/>
      <c r="N173" s="21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134</v>
      </c>
      <c r="AU173" s="18" t="s">
        <v>79</v>
      </c>
    </row>
    <row r="174" s="13" customFormat="1">
      <c r="A174" s="13"/>
      <c r="B174" s="222"/>
      <c r="C174" s="223"/>
      <c r="D174" s="214" t="s">
        <v>136</v>
      </c>
      <c r="E174" s="224" t="s">
        <v>19</v>
      </c>
      <c r="F174" s="225" t="s">
        <v>229</v>
      </c>
      <c r="G174" s="223"/>
      <c r="H174" s="226">
        <v>2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136</v>
      </c>
      <c r="AU174" s="232" t="s">
        <v>79</v>
      </c>
      <c r="AV174" s="13" t="s">
        <v>79</v>
      </c>
      <c r="AW174" s="13" t="s">
        <v>31</v>
      </c>
      <c r="AX174" s="13" t="s">
        <v>69</v>
      </c>
      <c r="AY174" s="232" t="s">
        <v>121</v>
      </c>
    </row>
    <row r="175" s="13" customFormat="1">
      <c r="A175" s="13"/>
      <c r="B175" s="222"/>
      <c r="C175" s="223"/>
      <c r="D175" s="214" t="s">
        <v>136</v>
      </c>
      <c r="E175" s="224" t="s">
        <v>19</v>
      </c>
      <c r="F175" s="225" t="s">
        <v>230</v>
      </c>
      <c r="G175" s="223"/>
      <c r="H175" s="226">
        <v>1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136</v>
      </c>
      <c r="AU175" s="232" t="s">
        <v>79</v>
      </c>
      <c r="AV175" s="13" t="s">
        <v>79</v>
      </c>
      <c r="AW175" s="13" t="s">
        <v>31</v>
      </c>
      <c r="AX175" s="13" t="s">
        <v>69</v>
      </c>
      <c r="AY175" s="232" t="s">
        <v>121</v>
      </c>
    </row>
    <row r="176" s="14" customFormat="1">
      <c r="A176" s="14"/>
      <c r="B176" s="233"/>
      <c r="C176" s="234"/>
      <c r="D176" s="214" t="s">
        <v>136</v>
      </c>
      <c r="E176" s="235" t="s">
        <v>19</v>
      </c>
      <c r="F176" s="236" t="s">
        <v>146</v>
      </c>
      <c r="G176" s="234"/>
      <c r="H176" s="237">
        <v>3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3" t="s">
        <v>136</v>
      </c>
      <c r="AU176" s="243" t="s">
        <v>79</v>
      </c>
      <c r="AV176" s="14" t="s">
        <v>128</v>
      </c>
      <c r="AW176" s="14" t="s">
        <v>31</v>
      </c>
      <c r="AX176" s="14" t="s">
        <v>77</v>
      </c>
      <c r="AY176" s="243" t="s">
        <v>121</v>
      </c>
    </row>
    <row r="177" s="2" customFormat="1" ht="21.75" customHeight="1">
      <c r="A177" s="39"/>
      <c r="B177" s="40"/>
      <c r="C177" s="201" t="s">
        <v>231</v>
      </c>
      <c r="D177" s="201" t="s">
        <v>123</v>
      </c>
      <c r="E177" s="202" t="s">
        <v>232</v>
      </c>
      <c r="F177" s="203" t="s">
        <v>233</v>
      </c>
      <c r="G177" s="204" t="s">
        <v>165</v>
      </c>
      <c r="H177" s="205">
        <v>3</v>
      </c>
      <c r="I177" s="206"/>
      <c r="J177" s="207">
        <f>ROUND(I177*H177,2)</f>
        <v>0</v>
      </c>
      <c r="K177" s="203" t="s">
        <v>127</v>
      </c>
      <c r="L177" s="45"/>
      <c r="M177" s="208" t="s">
        <v>19</v>
      </c>
      <c r="N177" s="209" t="s">
        <v>40</v>
      </c>
      <c r="O177" s="85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2" t="s">
        <v>128</v>
      </c>
      <c r="AT177" s="212" t="s">
        <v>123</v>
      </c>
      <c r="AU177" s="212" t="s">
        <v>79</v>
      </c>
      <c r="AY177" s="18" t="s">
        <v>121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8" t="s">
        <v>77</v>
      </c>
      <c r="BK177" s="213">
        <f>ROUND(I177*H177,2)</f>
        <v>0</v>
      </c>
      <c r="BL177" s="18" t="s">
        <v>128</v>
      </c>
      <c r="BM177" s="212" t="s">
        <v>234</v>
      </c>
    </row>
    <row r="178" s="2" customFormat="1">
      <c r="A178" s="39"/>
      <c r="B178" s="40"/>
      <c r="C178" s="41"/>
      <c r="D178" s="214" t="s">
        <v>130</v>
      </c>
      <c r="E178" s="41"/>
      <c r="F178" s="215" t="s">
        <v>235</v>
      </c>
      <c r="G178" s="41"/>
      <c r="H178" s="41"/>
      <c r="I178" s="216"/>
      <c r="J178" s="41"/>
      <c r="K178" s="41"/>
      <c r="L178" s="45"/>
      <c r="M178" s="217"/>
      <c r="N178" s="218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130</v>
      </c>
      <c r="AU178" s="18" t="s">
        <v>79</v>
      </c>
    </row>
    <row r="179" s="2" customFormat="1">
      <c r="A179" s="39"/>
      <c r="B179" s="40"/>
      <c r="C179" s="41"/>
      <c r="D179" s="219" t="s">
        <v>132</v>
      </c>
      <c r="E179" s="41"/>
      <c r="F179" s="220" t="s">
        <v>236</v>
      </c>
      <c r="G179" s="41"/>
      <c r="H179" s="41"/>
      <c r="I179" s="216"/>
      <c r="J179" s="41"/>
      <c r="K179" s="41"/>
      <c r="L179" s="45"/>
      <c r="M179" s="217"/>
      <c r="N179" s="218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132</v>
      </c>
      <c r="AU179" s="18" t="s">
        <v>79</v>
      </c>
    </row>
    <row r="180" s="2" customFormat="1">
      <c r="A180" s="39"/>
      <c r="B180" s="40"/>
      <c r="C180" s="41"/>
      <c r="D180" s="214" t="s">
        <v>134</v>
      </c>
      <c r="E180" s="41"/>
      <c r="F180" s="221" t="s">
        <v>204</v>
      </c>
      <c r="G180" s="41"/>
      <c r="H180" s="41"/>
      <c r="I180" s="216"/>
      <c r="J180" s="41"/>
      <c r="K180" s="41"/>
      <c r="L180" s="45"/>
      <c r="M180" s="217"/>
      <c r="N180" s="218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79</v>
      </c>
    </row>
    <row r="181" s="13" customFormat="1">
      <c r="A181" s="13"/>
      <c r="B181" s="222"/>
      <c r="C181" s="223"/>
      <c r="D181" s="214" t="s">
        <v>136</v>
      </c>
      <c r="E181" s="224" t="s">
        <v>19</v>
      </c>
      <c r="F181" s="225" t="s">
        <v>237</v>
      </c>
      <c r="G181" s="223"/>
      <c r="H181" s="226">
        <v>2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136</v>
      </c>
      <c r="AU181" s="232" t="s">
        <v>79</v>
      </c>
      <c r="AV181" s="13" t="s">
        <v>79</v>
      </c>
      <c r="AW181" s="13" t="s">
        <v>31</v>
      </c>
      <c r="AX181" s="13" t="s">
        <v>69</v>
      </c>
      <c r="AY181" s="232" t="s">
        <v>121</v>
      </c>
    </row>
    <row r="182" s="13" customFormat="1">
      <c r="A182" s="13"/>
      <c r="B182" s="222"/>
      <c r="C182" s="223"/>
      <c r="D182" s="214" t="s">
        <v>136</v>
      </c>
      <c r="E182" s="224" t="s">
        <v>19</v>
      </c>
      <c r="F182" s="225" t="s">
        <v>230</v>
      </c>
      <c r="G182" s="223"/>
      <c r="H182" s="226">
        <v>1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136</v>
      </c>
      <c r="AU182" s="232" t="s">
        <v>79</v>
      </c>
      <c r="AV182" s="13" t="s">
        <v>79</v>
      </c>
      <c r="AW182" s="13" t="s">
        <v>31</v>
      </c>
      <c r="AX182" s="13" t="s">
        <v>69</v>
      </c>
      <c r="AY182" s="232" t="s">
        <v>121</v>
      </c>
    </row>
    <row r="183" s="14" customFormat="1">
      <c r="A183" s="14"/>
      <c r="B183" s="233"/>
      <c r="C183" s="234"/>
      <c r="D183" s="214" t="s">
        <v>136</v>
      </c>
      <c r="E183" s="235" t="s">
        <v>19</v>
      </c>
      <c r="F183" s="236" t="s">
        <v>146</v>
      </c>
      <c r="G183" s="234"/>
      <c r="H183" s="237">
        <v>3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3" t="s">
        <v>136</v>
      </c>
      <c r="AU183" s="243" t="s">
        <v>79</v>
      </c>
      <c r="AV183" s="14" t="s">
        <v>128</v>
      </c>
      <c r="AW183" s="14" t="s">
        <v>31</v>
      </c>
      <c r="AX183" s="14" t="s">
        <v>77</v>
      </c>
      <c r="AY183" s="243" t="s">
        <v>121</v>
      </c>
    </row>
    <row r="184" s="2" customFormat="1" ht="24.15" customHeight="1">
      <c r="A184" s="39"/>
      <c r="B184" s="40"/>
      <c r="C184" s="201" t="s">
        <v>238</v>
      </c>
      <c r="D184" s="201" t="s">
        <v>123</v>
      </c>
      <c r="E184" s="202" t="s">
        <v>239</v>
      </c>
      <c r="F184" s="203" t="s">
        <v>240</v>
      </c>
      <c r="G184" s="204" t="s">
        <v>126</v>
      </c>
      <c r="H184" s="205">
        <v>4344.75</v>
      </c>
      <c r="I184" s="206"/>
      <c r="J184" s="207">
        <f>ROUND(I184*H184,2)</f>
        <v>0</v>
      </c>
      <c r="K184" s="203" t="s">
        <v>19</v>
      </c>
      <c r="L184" s="45"/>
      <c r="M184" s="208" t="s">
        <v>19</v>
      </c>
      <c r="N184" s="209" t="s">
        <v>40</v>
      </c>
      <c r="O184" s="85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2" t="s">
        <v>128</v>
      </c>
      <c r="AT184" s="212" t="s">
        <v>123</v>
      </c>
      <c r="AU184" s="212" t="s">
        <v>79</v>
      </c>
      <c r="AY184" s="18" t="s">
        <v>121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8" t="s">
        <v>77</v>
      </c>
      <c r="BK184" s="213">
        <f>ROUND(I184*H184,2)</f>
        <v>0</v>
      </c>
      <c r="BL184" s="18" t="s">
        <v>128</v>
      </c>
      <c r="BM184" s="212" t="s">
        <v>241</v>
      </c>
    </row>
    <row r="185" s="2" customFormat="1">
      <c r="A185" s="39"/>
      <c r="B185" s="40"/>
      <c r="C185" s="41"/>
      <c r="D185" s="214" t="s">
        <v>130</v>
      </c>
      <c r="E185" s="41"/>
      <c r="F185" s="215" t="s">
        <v>242</v>
      </c>
      <c r="G185" s="41"/>
      <c r="H185" s="41"/>
      <c r="I185" s="216"/>
      <c r="J185" s="41"/>
      <c r="K185" s="41"/>
      <c r="L185" s="45"/>
      <c r="M185" s="217"/>
      <c r="N185" s="218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130</v>
      </c>
      <c r="AU185" s="18" t="s">
        <v>79</v>
      </c>
    </row>
    <row r="186" s="2" customFormat="1">
      <c r="A186" s="39"/>
      <c r="B186" s="40"/>
      <c r="C186" s="41"/>
      <c r="D186" s="214" t="s">
        <v>134</v>
      </c>
      <c r="E186" s="41"/>
      <c r="F186" s="221" t="s">
        <v>243</v>
      </c>
      <c r="G186" s="41"/>
      <c r="H186" s="41"/>
      <c r="I186" s="216"/>
      <c r="J186" s="41"/>
      <c r="K186" s="41"/>
      <c r="L186" s="45"/>
      <c r="M186" s="217"/>
      <c r="N186" s="218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79</v>
      </c>
    </row>
    <row r="187" s="13" customFormat="1">
      <c r="A187" s="13"/>
      <c r="B187" s="222"/>
      <c r="C187" s="223"/>
      <c r="D187" s="214" t="s">
        <v>136</v>
      </c>
      <c r="E187" s="224" t="s">
        <v>19</v>
      </c>
      <c r="F187" s="225" t="s">
        <v>244</v>
      </c>
      <c r="G187" s="223"/>
      <c r="H187" s="226">
        <v>4344.75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136</v>
      </c>
      <c r="AU187" s="232" t="s">
        <v>79</v>
      </c>
      <c r="AV187" s="13" t="s">
        <v>79</v>
      </c>
      <c r="AW187" s="13" t="s">
        <v>31</v>
      </c>
      <c r="AX187" s="13" t="s">
        <v>77</v>
      </c>
      <c r="AY187" s="232" t="s">
        <v>121</v>
      </c>
    </row>
    <row r="188" s="2" customFormat="1" ht="24.15" customHeight="1">
      <c r="A188" s="39"/>
      <c r="B188" s="40"/>
      <c r="C188" s="201" t="s">
        <v>245</v>
      </c>
      <c r="D188" s="201" t="s">
        <v>123</v>
      </c>
      <c r="E188" s="202" t="s">
        <v>246</v>
      </c>
      <c r="F188" s="203" t="s">
        <v>247</v>
      </c>
      <c r="G188" s="204" t="s">
        <v>126</v>
      </c>
      <c r="H188" s="205">
        <v>1124</v>
      </c>
      <c r="I188" s="206"/>
      <c r="J188" s="207">
        <f>ROUND(I188*H188,2)</f>
        <v>0</v>
      </c>
      <c r="K188" s="203" t="s">
        <v>127</v>
      </c>
      <c r="L188" s="45"/>
      <c r="M188" s="208" t="s">
        <v>19</v>
      </c>
      <c r="N188" s="209" t="s">
        <v>40</v>
      </c>
      <c r="O188" s="85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2" t="s">
        <v>128</v>
      </c>
      <c r="AT188" s="212" t="s">
        <v>123</v>
      </c>
      <c r="AU188" s="212" t="s">
        <v>79</v>
      </c>
      <c r="AY188" s="18" t="s">
        <v>121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8" t="s">
        <v>77</v>
      </c>
      <c r="BK188" s="213">
        <f>ROUND(I188*H188,2)</f>
        <v>0</v>
      </c>
      <c r="BL188" s="18" t="s">
        <v>128</v>
      </c>
      <c r="BM188" s="212" t="s">
        <v>248</v>
      </c>
    </row>
    <row r="189" s="2" customFormat="1">
      <c r="A189" s="39"/>
      <c r="B189" s="40"/>
      <c r="C189" s="41"/>
      <c r="D189" s="214" t="s">
        <v>130</v>
      </c>
      <c r="E189" s="41"/>
      <c r="F189" s="215" t="s">
        <v>249</v>
      </c>
      <c r="G189" s="41"/>
      <c r="H189" s="41"/>
      <c r="I189" s="216"/>
      <c r="J189" s="41"/>
      <c r="K189" s="41"/>
      <c r="L189" s="45"/>
      <c r="M189" s="217"/>
      <c r="N189" s="21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130</v>
      </c>
      <c r="AU189" s="18" t="s">
        <v>79</v>
      </c>
    </row>
    <row r="190" s="2" customFormat="1">
      <c r="A190" s="39"/>
      <c r="B190" s="40"/>
      <c r="C190" s="41"/>
      <c r="D190" s="219" t="s">
        <v>132</v>
      </c>
      <c r="E190" s="41"/>
      <c r="F190" s="220" t="s">
        <v>250</v>
      </c>
      <c r="G190" s="41"/>
      <c r="H190" s="41"/>
      <c r="I190" s="216"/>
      <c r="J190" s="41"/>
      <c r="K190" s="41"/>
      <c r="L190" s="45"/>
      <c r="M190" s="217"/>
      <c r="N190" s="218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132</v>
      </c>
      <c r="AU190" s="18" t="s">
        <v>79</v>
      </c>
    </row>
    <row r="191" s="2" customFormat="1">
      <c r="A191" s="39"/>
      <c r="B191" s="40"/>
      <c r="C191" s="41"/>
      <c r="D191" s="214" t="s">
        <v>134</v>
      </c>
      <c r="E191" s="41"/>
      <c r="F191" s="221" t="s">
        <v>251</v>
      </c>
      <c r="G191" s="41"/>
      <c r="H191" s="41"/>
      <c r="I191" s="216"/>
      <c r="J191" s="41"/>
      <c r="K191" s="41"/>
      <c r="L191" s="45"/>
      <c r="M191" s="217"/>
      <c r="N191" s="218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134</v>
      </c>
      <c r="AU191" s="18" t="s">
        <v>79</v>
      </c>
    </row>
    <row r="192" s="13" customFormat="1">
      <c r="A192" s="13"/>
      <c r="B192" s="222"/>
      <c r="C192" s="223"/>
      <c r="D192" s="214" t="s">
        <v>136</v>
      </c>
      <c r="E192" s="224" t="s">
        <v>19</v>
      </c>
      <c r="F192" s="225" t="s">
        <v>252</v>
      </c>
      <c r="G192" s="223"/>
      <c r="H192" s="226">
        <v>1088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136</v>
      </c>
      <c r="AU192" s="232" t="s">
        <v>79</v>
      </c>
      <c r="AV192" s="13" t="s">
        <v>79</v>
      </c>
      <c r="AW192" s="13" t="s">
        <v>31</v>
      </c>
      <c r="AX192" s="13" t="s">
        <v>69</v>
      </c>
      <c r="AY192" s="232" t="s">
        <v>121</v>
      </c>
    </row>
    <row r="193" s="13" customFormat="1">
      <c r="A193" s="13"/>
      <c r="B193" s="222"/>
      <c r="C193" s="223"/>
      <c r="D193" s="214" t="s">
        <v>136</v>
      </c>
      <c r="E193" s="224" t="s">
        <v>19</v>
      </c>
      <c r="F193" s="225" t="s">
        <v>253</v>
      </c>
      <c r="G193" s="223"/>
      <c r="H193" s="226">
        <v>36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136</v>
      </c>
      <c r="AU193" s="232" t="s">
        <v>79</v>
      </c>
      <c r="AV193" s="13" t="s">
        <v>79</v>
      </c>
      <c r="AW193" s="13" t="s">
        <v>31</v>
      </c>
      <c r="AX193" s="13" t="s">
        <v>69</v>
      </c>
      <c r="AY193" s="232" t="s">
        <v>121</v>
      </c>
    </row>
    <row r="194" s="14" customFormat="1">
      <c r="A194" s="14"/>
      <c r="B194" s="233"/>
      <c r="C194" s="234"/>
      <c r="D194" s="214" t="s">
        <v>136</v>
      </c>
      <c r="E194" s="235" t="s">
        <v>19</v>
      </c>
      <c r="F194" s="236" t="s">
        <v>146</v>
      </c>
      <c r="G194" s="234"/>
      <c r="H194" s="237">
        <v>1124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136</v>
      </c>
      <c r="AU194" s="243" t="s">
        <v>79</v>
      </c>
      <c r="AV194" s="14" t="s">
        <v>128</v>
      </c>
      <c r="AW194" s="14" t="s">
        <v>31</v>
      </c>
      <c r="AX194" s="14" t="s">
        <v>77</v>
      </c>
      <c r="AY194" s="243" t="s">
        <v>121</v>
      </c>
    </row>
    <row r="195" s="2" customFormat="1" ht="24.15" customHeight="1">
      <c r="A195" s="39"/>
      <c r="B195" s="40"/>
      <c r="C195" s="201" t="s">
        <v>254</v>
      </c>
      <c r="D195" s="201" t="s">
        <v>123</v>
      </c>
      <c r="E195" s="202" t="s">
        <v>255</v>
      </c>
      <c r="F195" s="203" t="s">
        <v>256</v>
      </c>
      <c r="G195" s="204" t="s">
        <v>126</v>
      </c>
      <c r="H195" s="205">
        <v>4344.75</v>
      </c>
      <c r="I195" s="206"/>
      <c r="J195" s="207">
        <f>ROUND(I195*H195,2)</f>
        <v>0</v>
      </c>
      <c r="K195" s="203" t="s">
        <v>127</v>
      </c>
      <c r="L195" s="45"/>
      <c r="M195" s="208" t="s">
        <v>19</v>
      </c>
      <c r="N195" s="209" t="s">
        <v>40</v>
      </c>
      <c r="O195" s="85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2" t="s">
        <v>128</v>
      </c>
      <c r="AT195" s="212" t="s">
        <v>123</v>
      </c>
      <c r="AU195" s="212" t="s">
        <v>79</v>
      </c>
      <c r="AY195" s="18" t="s">
        <v>121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8" t="s">
        <v>77</v>
      </c>
      <c r="BK195" s="213">
        <f>ROUND(I195*H195,2)</f>
        <v>0</v>
      </c>
      <c r="BL195" s="18" t="s">
        <v>128</v>
      </c>
      <c r="BM195" s="212" t="s">
        <v>257</v>
      </c>
    </row>
    <row r="196" s="2" customFormat="1">
      <c r="A196" s="39"/>
      <c r="B196" s="40"/>
      <c r="C196" s="41"/>
      <c r="D196" s="214" t="s">
        <v>130</v>
      </c>
      <c r="E196" s="41"/>
      <c r="F196" s="215" t="s">
        <v>258</v>
      </c>
      <c r="G196" s="41"/>
      <c r="H196" s="41"/>
      <c r="I196" s="216"/>
      <c r="J196" s="41"/>
      <c r="K196" s="41"/>
      <c r="L196" s="45"/>
      <c r="M196" s="217"/>
      <c r="N196" s="21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130</v>
      </c>
      <c r="AU196" s="18" t="s">
        <v>79</v>
      </c>
    </row>
    <row r="197" s="2" customFormat="1">
      <c r="A197" s="39"/>
      <c r="B197" s="40"/>
      <c r="C197" s="41"/>
      <c r="D197" s="219" t="s">
        <v>132</v>
      </c>
      <c r="E197" s="41"/>
      <c r="F197" s="220" t="s">
        <v>259</v>
      </c>
      <c r="G197" s="41"/>
      <c r="H197" s="41"/>
      <c r="I197" s="216"/>
      <c r="J197" s="41"/>
      <c r="K197" s="41"/>
      <c r="L197" s="45"/>
      <c r="M197" s="217"/>
      <c r="N197" s="218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132</v>
      </c>
      <c r="AU197" s="18" t="s">
        <v>79</v>
      </c>
    </row>
    <row r="198" s="2" customFormat="1">
      <c r="A198" s="39"/>
      <c r="B198" s="40"/>
      <c r="C198" s="41"/>
      <c r="D198" s="214" t="s">
        <v>134</v>
      </c>
      <c r="E198" s="41"/>
      <c r="F198" s="221" t="s">
        <v>260</v>
      </c>
      <c r="G198" s="41"/>
      <c r="H198" s="41"/>
      <c r="I198" s="216"/>
      <c r="J198" s="41"/>
      <c r="K198" s="41"/>
      <c r="L198" s="45"/>
      <c r="M198" s="217"/>
      <c r="N198" s="218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79</v>
      </c>
    </row>
    <row r="199" s="13" customFormat="1">
      <c r="A199" s="13"/>
      <c r="B199" s="222"/>
      <c r="C199" s="223"/>
      <c r="D199" s="214" t="s">
        <v>136</v>
      </c>
      <c r="E199" s="224" t="s">
        <v>19</v>
      </c>
      <c r="F199" s="225" t="s">
        <v>261</v>
      </c>
      <c r="G199" s="223"/>
      <c r="H199" s="226">
        <v>4344.75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136</v>
      </c>
      <c r="AU199" s="232" t="s">
        <v>79</v>
      </c>
      <c r="AV199" s="13" t="s">
        <v>79</v>
      </c>
      <c r="AW199" s="13" t="s">
        <v>31</v>
      </c>
      <c r="AX199" s="13" t="s">
        <v>77</v>
      </c>
      <c r="AY199" s="232" t="s">
        <v>121</v>
      </c>
    </row>
    <row r="200" s="2" customFormat="1" ht="24.15" customHeight="1">
      <c r="A200" s="39"/>
      <c r="B200" s="40"/>
      <c r="C200" s="201" t="s">
        <v>262</v>
      </c>
      <c r="D200" s="201" t="s">
        <v>123</v>
      </c>
      <c r="E200" s="202" t="s">
        <v>263</v>
      </c>
      <c r="F200" s="203" t="s">
        <v>264</v>
      </c>
      <c r="G200" s="204" t="s">
        <v>126</v>
      </c>
      <c r="H200" s="205">
        <v>5468.75</v>
      </c>
      <c r="I200" s="206"/>
      <c r="J200" s="207">
        <f>ROUND(I200*H200,2)</f>
        <v>0</v>
      </c>
      <c r="K200" s="203" t="s">
        <v>127</v>
      </c>
      <c r="L200" s="45"/>
      <c r="M200" s="208" t="s">
        <v>19</v>
      </c>
      <c r="N200" s="209" t="s">
        <v>40</v>
      </c>
      <c r="O200" s="85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2" t="s">
        <v>128</v>
      </c>
      <c r="AT200" s="212" t="s">
        <v>123</v>
      </c>
      <c r="AU200" s="212" t="s">
        <v>79</v>
      </c>
      <c r="AY200" s="18" t="s">
        <v>121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8" t="s">
        <v>77</v>
      </c>
      <c r="BK200" s="213">
        <f>ROUND(I200*H200,2)</f>
        <v>0</v>
      </c>
      <c r="BL200" s="18" t="s">
        <v>128</v>
      </c>
      <c r="BM200" s="212" t="s">
        <v>265</v>
      </c>
    </row>
    <row r="201" s="2" customFormat="1">
      <c r="A201" s="39"/>
      <c r="B201" s="40"/>
      <c r="C201" s="41"/>
      <c r="D201" s="214" t="s">
        <v>130</v>
      </c>
      <c r="E201" s="41"/>
      <c r="F201" s="215" t="s">
        <v>266</v>
      </c>
      <c r="G201" s="41"/>
      <c r="H201" s="41"/>
      <c r="I201" s="216"/>
      <c r="J201" s="41"/>
      <c r="K201" s="41"/>
      <c r="L201" s="45"/>
      <c r="M201" s="217"/>
      <c r="N201" s="218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130</v>
      </c>
      <c r="AU201" s="18" t="s">
        <v>79</v>
      </c>
    </row>
    <row r="202" s="2" customFormat="1">
      <c r="A202" s="39"/>
      <c r="B202" s="40"/>
      <c r="C202" s="41"/>
      <c r="D202" s="219" t="s">
        <v>132</v>
      </c>
      <c r="E202" s="41"/>
      <c r="F202" s="220" t="s">
        <v>267</v>
      </c>
      <c r="G202" s="41"/>
      <c r="H202" s="41"/>
      <c r="I202" s="216"/>
      <c r="J202" s="41"/>
      <c r="K202" s="41"/>
      <c r="L202" s="45"/>
      <c r="M202" s="217"/>
      <c r="N202" s="218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132</v>
      </c>
      <c r="AU202" s="18" t="s">
        <v>79</v>
      </c>
    </row>
    <row r="203" s="2" customFormat="1">
      <c r="A203" s="39"/>
      <c r="B203" s="40"/>
      <c r="C203" s="41"/>
      <c r="D203" s="214" t="s">
        <v>134</v>
      </c>
      <c r="E203" s="41"/>
      <c r="F203" s="221" t="s">
        <v>268</v>
      </c>
      <c r="G203" s="41"/>
      <c r="H203" s="41"/>
      <c r="I203" s="216"/>
      <c r="J203" s="41"/>
      <c r="K203" s="41"/>
      <c r="L203" s="45"/>
      <c r="M203" s="217"/>
      <c r="N203" s="218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79</v>
      </c>
    </row>
    <row r="204" s="13" customFormat="1">
      <c r="A204" s="13"/>
      <c r="B204" s="222"/>
      <c r="C204" s="223"/>
      <c r="D204" s="214" t="s">
        <v>136</v>
      </c>
      <c r="E204" s="224" t="s">
        <v>19</v>
      </c>
      <c r="F204" s="225" t="s">
        <v>269</v>
      </c>
      <c r="G204" s="223"/>
      <c r="H204" s="226">
        <v>1124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136</v>
      </c>
      <c r="AU204" s="232" t="s">
        <v>79</v>
      </c>
      <c r="AV204" s="13" t="s">
        <v>79</v>
      </c>
      <c r="AW204" s="13" t="s">
        <v>31</v>
      </c>
      <c r="AX204" s="13" t="s">
        <v>69</v>
      </c>
      <c r="AY204" s="232" t="s">
        <v>121</v>
      </c>
    </row>
    <row r="205" s="13" customFormat="1">
      <c r="A205" s="13"/>
      <c r="B205" s="222"/>
      <c r="C205" s="223"/>
      <c r="D205" s="214" t="s">
        <v>136</v>
      </c>
      <c r="E205" s="224" t="s">
        <v>19</v>
      </c>
      <c r="F205" s="225" t="s">
        <v>270</v>
      </c>
      <c r="G205" s="223"/>
      <c r="H205" s="226">
        <v>4344.75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2" t="s">
        <v>136</v>
      </c>
      <c r="AU205" s="232" t="s">
        <v>79</v>
      </c>
      <c r="AV205" s="13" t="s">
        <v>79</v>
      </c>
      <c r="AW205" s="13" t="s">
        <v>31</v>
      </c>
      <c r="AX205" s="13" t="s">
        <v>69</v>
      </c>
      <c r="AY205" s="232" t="s">
        <v>121</v>
      </c>
    </row>
    <row r="206" s="14" customFormat="1">
      <c r="A206" s="14"/>
      <c r="B206" s="233"/>
      <c r="C206" s="234"/>
      <c r="D206" s="214" t="s">
        <v>136</v>
      </c>
      <c r="E206" s="235" t="s">
        <v>19</v>
      </c>
      <c r="F206" s="236" t="s">
        <v>146</v>
      </c>
      <c r="G206" s="234"/>
      <c r="H206" s="237">
        <v>5468.75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136</v>
      </c>
      <c r="AU206" s="243" t="s">
        <v>79</v>
      </c>
      <c r="AV206" s="14" t="s">
        <v>128</v>
      </c>
      <c r="AW206" s="14" t="s">
        <v>31</v>
      </c>
      <c r="AX206" s="14" t="s">
        <v>77</v>
      </c>
      <c r="AY206" s="243" t="s">
        <v>121</v>
      </c>
    </row>
    <row r="207" s="2" customFormat="1" ht="24.15" customHeight="1">
      <c r="A207" s="39"/>
      <c r="B207" s="40"/>
      <c r="C207" s="201" t="s">
        <v>271</v>
      </c>
      <c r="D207" s="201" t="s">
        <v>123</v>
      </c>
      <c r="E207" s="202" t="s">
        <v>272</v>
      </c>
      <c r="F207" s="203" t="s">
        <v>273</v>
      </c>
      <c r="G207" s="204" t="s">
        <v>274</v>
      </c>
      <c r="H207" s="205">
        <v>200</v>
      </c>
      <c r="I207" s="206"/>
      <c r="J207" s="207">
        <f>ROUND(I207*H207,2)</f>
        <v>0</v>
      </c>
      <c r="K207" s="203" t="s">
        <v>127</v>
      </c>
      <c r="L207" s="45"/>
      <c r="M207" s="208" t="s">
        <v>19</v>
      </c>
      <c r="N207" s="209" t="s">
        <v>40</v>
      </c>
      <c r="O207" s="85"/>
      <c r="P207" s="210">
        <f>O207*H207</f>
        <v>0</v>
      </c>
      <c r="Q207" s="210">
        <v>3.0000000000000001E-05</v>
      </c>
      <c r="R207" s="210">
        <f>Q207*H207</f>
        <v>0.0060000000000000001</v>
      </c>
      <c r="S207" s="210">
        <v>0</v>
      </c>
      <c r="T207" s="21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2" t="s">
        <v>128</v>
      </c>
      <c r="AT207" s="212" t="s">
        <v>123</v>
      </c>
      <c r="AU207" s="212" t="s">
        <v>79</v>
      </c>
      <c r="AY207" s="18" t="s">
        <v>121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8" t="s">
        <v>77</v>
      </c>
      <c r="BK207" s="213">
        <f>ROUND(I207*H207,2)</f>
        <v>0</v>
      </c>
      <c r="BL207" s="18" t="s">
        <v>128</v>
      </c>
      <c r="BM207" s="212" t="s">
        <v>275</v>
      </c>
    </row>
    <row r="208" s="2" customFormat="1">
      <c r="A208" s="39"/>
      <c r="B208" s="40"/>
      <c r="C208" s="41"/>
      <c r="D208" s="214" t="s">
        <v>130</v>
      </c>
      <c r="E208" s="41"/>
      <c r="F208" s="215" t="s">
        <v>276</v>
      </c>
      <c r="G208" s="41"/>
      <c r="H208" s="41"/>
      <c r="I208" s="216"/>
      <c r="J208" s="41"/>
      <c r="K208" s="41"/>
      <c r="L208" s="45"/>
      <c r="M208" s="217"/>
      <c r="N208" s="21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130</v>
      </c>
      <c r="AU208" s="18" t="s">
        <v>79</v>
      </c>
    </row>
    <row r="209" s="2" customFormat="1">
      <c r="A209" s="39"/>
      <c r="B209" s="40"/>
      <c r="C209" s="41"/>
      <c r="D209" s="219" t="s">
        <v>132</v>
      </c>
      <c r="E209" s="41"/>
      <c r="F209" s="220" t="s">
        <v>277</v>
      </c>
      <c r="G209" s="41"/>
      <c r="H209" s="41"/>
      <c r="I209" s="216"/>
      <c r="J209" s="41"/>
      <c r="K209" s="41"/>
      <c r="L209" s="45"/>
      <c r="M209" s="217"/>
      <c r="N209" s="218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132</v>
      </c>
      <c r="AU209" s="18" t="s">
        <v>79</v>
      </c>
    </row>
    <row r="210" s="2" customFormat="1">
      <c r="A210" s="39"/>
      <c r="B210" s="40"/>
      <c r="C210" s="41"/>
      <c r="D210" s="214" t="s">
        <v>134</v>
      </c>
      <c r="E210" s="41"/>
      <c r="F210" s="221" t="s">
        <v>278</v>
      </c>
      <c r="G210" s="41"/>
      <c r="H210" s="41"/>
      <c r="I210" s="216"/>
      <c r="J210" s="41"/>
      <c r="K210" s="41"/>
      <c r="L210" s="45"/>
      <c r="M210" s="217"/>
      <c r="N210" s="218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134</v>
      </c>
      <c r="AU210" s="18" t="s">
        <v>79</v>
      </c>
    </row>
    <row r="211" s="13" customFormat="1">
      <c r="A211" s="13"/>
      <c r="B211" s="222"/>
      <c r="C211" s="223"/>
      <c r="D211" s="214" t="s">
        <v>136</v>
      </c>
      <c r="E211" s="224" t="s">
        <v>19</v>
      </c>
      <c r="F211" s="225" t="s">
        <v>279</v>
      </c>
      <c r="G211" s="223"/>
      <c r="H211" s="226">
        <v>200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136</v>
      </c>
      <c r="AU211" s="232" t="s">
        <v>79</v>
      </c>
      <c r="AV211" s="13" t="s">
        <v>79</v>
      </c>
      <c r="AW211" s="13" t="s">
        <v>31</v>
      </c>
      <c r="AX211" s="13" t="s">
        <v>77</v>
      </c>
      <c r="AY211" s="232" t="s">
        <v>121</v>
      </c>
    </row>
    <row r="212" s="2" customFormat="1" ht="33" customHeight="1">
      <c r="A212" s="39"/>
      <c r="B212" s="40"/>
      <c r="C212" s="201" t="s">
        <v>280</v>
      </c>
      <c r="D212" s="201" t="s">
        <v>123</v>
      </c>
      <c r="E212" s="202" t="s">
        <v>281</v>
      </c>
      <c r="F212" s="203" t="s">
        <v>282</v>
      </c>
      <c r="G212" s="204" t="s">
        <v>283</v>
      </c>
      <c r="H212" s="205">
        <v>997.5</v>
      </c>
      <c r="I212" s="206"/>
      <c r="J212" s="207">
        <f>ROUND(I212*H212,2)</f>
        <v>0</v>
      </c>
      <c r="K212" s="203" t="s">
        <v>127</v>
      </c>
      <c r="L212" s="45"/>
      <c r="M212" s="208" t="s">
        <v>19</v>
      </c>
      <c r="N212" s="209" t="s">
        <v>40</v>
      </c>
      <c r="O212" s="85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2" t="s">
        <v>128</v>
      </c>
      <c r="AT212" s="212" t="s">
        <v>123</v>
      </c>
      <c r="AU212" s="212" t="s">
        <v>79</v>
      </c>
      <c r="AY212" s="18" t="s">
        <v>121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8" t="s">
        <v>77</v>
      </c>
      <c r="BK212" s="213">
        <f>ROUND(I212*H212,2)</f>
        <v>0</v>
      </c>
      <c r="BL212" s="18" t="s">
        <v>128</v>
      </c>
      <c r="BM212" s="212" t="s">
        <v>284</v>
      </c>
    </row>
    <row r="213" s="2" customFormat="1">
      <c r="A213" s="39"/>
      <c r="B213" s="40"/>
      <c r="C213" s="41"/>
      <c r="D213" s="214" t="s">
        <v>130</v>
      </c>
      <c r="E213" s="41"/>
      <c r="F213" s="215" t="s">
        <v>285</v>
      </c>
      <c r="G213" s="41"/>
      <c r="H213" s="41"/>
      <c r="I213" s="216"/>
      <c r="J213" s="41"/>
      <c r="K213" s="41"/>
      <c r="L213" s="45"/>
      <c r="M213" s="217"/>
      <c r="N213" s="218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130</v>
      </c>
      <c r="AU213" s="18" t="s">
        <v>79</v>
      </c>
    </row>
    <row r="214" s="2" customFormat="1">
      <c r="A214" s="39"/>
      <c r="B214" s="40"/>
      <c r="C214" s="41"/>
      <c r="D214" s="219" t="s">
        <v>132</v>
      </c>
      <c r="E214" s="41"/>
      <c r="F214" s="220" t="s">
        <v>286</v>
      </c>
      <c r="G214" s="41"/>
      <c r="H214" s="41"/>
      <c r="I214" s="216"/>
      <c r="J214" s="41"/>
      <c r="K214" s="41"/>
      <c r="L214" s="45"/>
      <c r="M214" s="217"/>
      <c r="N214" s="218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132</v>
      </c>
      <c r="AU214" s="18" t="s">
        <v>79</v>
      </c>
    </row>
    <row r="215" s="2" customFormat="1">
      <c r="A215" s="39"/>
      <c r="B215" s="40"/>
      <c r="C215" s="41"/>
      <c r="D215" s="214" t="s">
        <v>134</v>
      </c>
      <c r="E215" s="41"/>
      <c r="F215" s="221" t="s">
        <v>287</v>
      </c>
      <c r="G215" s="41"/>
      <c r="H215" s="41"/>
      <c r="I215" s="216"/>
      <c r="J215" s="41"/>
      <c r="K215" s="41"/>
      <c r="L215" s="45"/>
      <c r="M215" s="217"/>
      <c r="N215" s="218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134</v>
      </c>
      <c r="AU215" s="18" t="s">
        <v>79</v>
      </c>
    </row>
    <row r="216" s="13" customFormat="1">
      <c r="A216" s="13"/>
      <c r="B216" s="222"/>
      <c r="C216" s="223"/>
      <c r="D216" s="214" t="s">
        <v>136</v>
      </c>
      <c r="E216" s="224" t="s">
        <v>19</v>
      </c>
      <c r="F216" s="225" t="s">
        <v>288</v>
      </c>
      <c r="G216" s="223"/>
      <c r="H216" s="226">
        <v>557.10000000000002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136</v>
      </c>
      <c r="AU216" s="232" t="s">
        <v>79</v>
      </c>
      <c r="AV216" s="13" t="s">
        <v>79</v>
      </c>
      <c r="AW216" s="13" t="s">
        <v>31</v>
      </c>
      <c r="AX216" s="13" t="s">
        <v>69</v>
      </c>
      <c r="AY216" s="232" t="s">
        <v>121</v>
      </c>
    </row>
    <row r="217" s="13" customFormat="1">
      <c r="A217" s="13"/>
      <c r="B217" s="222"/>
      <c r="C217" s="223"/>
      <c r="D217" s="214" t="s">
        <v>136</v>
      </c>
      <c r="E217" s="224" t="s">
        <v>19</v>
      </c>
      <c r="F217" s="225" t="s">
        <v>289</v>
      </c>
      <c r="G217" s="223"/>
      <c r="H217" s="226">
        <v>440.39999999999998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136</v>
      </c>
      <c r="AU217" s="232" t="s">
        <v>79</v>
      </c>
      <c r="AV217" s="13" t="s">
        <v>79</v>
      </c>
      <c r="AW217" s="13" t="s">
        <v>31</v>
      </c>
      <c r="AX217" s="13" t="s">
        <v>69</v>
      </c>
      <c r="AY217" s="232" t="s">
        <v>121</v>
      </c>
    </row>
    <row r="218" s="14" customFormat="1">
      <c r="A218" s="14"/>
      <c r="B218" s="233"/>
      <c r="C218" s="234"/>
      <c r="D218" s="214" t="s">
        <v>136</v>
      </c>
      <c r="E218" s="235" t="s">
        <v>19</v>
      </c>
      <c r="F218" s="236" t="s">
        <v>146</v>
      </c>
      <c r="G218" s="234"/>
      <c r="H218" s="237">
        <v>997.5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3" t="s">
        <v>136</v>
      </c>
      <c r="AU218" s="243" t="s">
        <v>79</v>
      </c>
      <c r="AV218" s="14" t="s">
        <v>128</v>
      </c>
      <c r="AW218" s="14" t="s">
        <v>31</v>
      </c>
      <c r="AX218" s="14" t="s">
        <v>77</v>
      </c>
      <c r="AY218" s="243" t="s">
        <v>121</v>
      </c>
    </row>
    <row r="219" s="2" customFormat="1" ht="37.8" customHeight="1">
      <c r="A219" s="39"/>
      <c r="B219" s="40"/>
      <c r="C219" s="201" t="s">
        <v>7</v>
      </c>
      <c r="D219" s="201" t="s">
        <v>123</v>
      </c>
      <c r="E219" s="202" t="s">
        <v>290</v>
      </c>
      <c r="F219" s="203" t="s">
        <v>291</v>
      </c>
      <c r="G219" s="204" t="s">
        <v>283</v>
      </c>
      <c r="H219" s="205">
        <v>4524.9300000000003</v>
      </c>
      <c r="I219" s="206"/>
      <c r="J219" s="207">
        <f>ROUND(I219*H219,2)</f>
        <v>0</v>
      </c>
      <c r="K219" s="203" t="s">
        <v>127</v>
      </c>
      <c r="L219" s="45"/>
      <c r="M219" s="208" t="s">
        <v>19</v>
      </c>
      <c r="N219" s="209" t="s">
        <v>40</v>
      </c>
      <c r="O219" s="85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2" t="s">
        <v>128</v>
      </c>
      <c r="AT219" s="212" t="s">
        <v>123</v>
      </c>
      <c r="AU219" s="212" t="s">
        <v>79</v>
      </c>
      <c r="AY219" s="18" t="s">
        <v>121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8" t="s">
        <v>77</v>
      </c>
      <c r="BK219" s="213">
        <f>ROUND(I219*H219,2)</f>
        <v>0</v>
      </c>
      <c r="BL219" s="18" t="s">
        <v>128</v>
      </c>
      <c r="BM219" s="212" t="s">
        <v>292</v>
      </c>
    </row>
    <row r="220" s="2" customFormat="1">
      <c r="A220" s="39"/>
      <c r="B220" s="40"/>
      <c r="C220" s="41"/>
      <c r="D220" s="214" t="s">
        <v>130</v>
      </c>
      <c r="E220" s="41"/>
      <c r="F220" s="215" t="s">
        <v>293</v>
      </c>
      <c r="G220" s="41"/>
      <c r="H220" s="41"/>
      <c r="I220" s="216"/>
      <c r="J220" s="41"/>
      <c r="K220" s="41"/>
      <c r="L220" s="45"/>
      <c r="M220" s="217"/>
      <c r="N220" s="218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130</v>
      </c>
      <c r="AU220" s="18" t="s">
        <v>79</v>
      </c>
    </row>
    <row r="221" s="2" customFormat="1">
      <c r="A221" s="39"/>
      <c r="B221" s="40"/>
      <c r="C221" s="41"/>
      <c r="D221" s="219" t="s">
        <v>132</v>
      </c>
      <c r="E221" s="41"/>
      <c r="F221" s="220" t="s">
        <v>294</v>
      </c>
      <c r="G221" s="41"/>
      <c r="H221" s="41"/>
      <c r="I221" s="216"/>
      <c r="J221" s="41"/>
      <c r="K221" s="41"/>
      <c r="L221" s="45"/>
      <c r="M221" s="217"/>
      <c r="N221" s="218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132</v>
      </c>
      <c r="AU221" s="18" t="s">
        <v>79</v>
      </c>
    </row>
    <row r="222" s="2" customFormat="1">
      <c r="A222" s="39"/>
      <c r="B222" s="40"/>
      <c r="C222" s="41"/>
      <c r="D222" s="214" t="s">
        <v>134</v>
      </c>
      <c r="E222" s="41"/>
      <c r="F222" s="221" t="s">
        <v>295</v>
      </c>
      <c r="G222" s="41"/>
      <c r="H222" s="41"/>
      <c r="I222" s="216"/>
      <c r="J222" s="41"/>
      <c r="K222" s="41"/>
      <c r="L222" s="45"/>
      <c r="M222" s="217"/>
      <c r="N222" s="218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134</v>
      </c>
      <c r="AU222" s="18" t="s">
        <v>79</v>
      </c>
    </row>
    <row r="223" s="13" customFormat="1">
      <c r="A223" s="13"/>
      <c r="B223" s="222"/>
      <c r="C223" s="223"/>
      <c r="D223" s="214" t="s">
        <v>136</v>
      </c>
      <c r="E223" s="224" t="s">
        <v>19</v>
      </c>
      <c r="F223" s="225" t="s">
        <v>296</v>
      </c>
      <c r="G223" s="223"/>
      <c r="H223" s="226">
        <v>1291.5899999999999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136</v>
      </c>
      <c r="AU223" s="232" t="s">
        <v>79</v>
      </c>
      <c r="AV223" s="13" t="s">
        <v>79</v>
      </c>
      <c r="AW223" s="13" t="s">
        <v>31</v>
      </c>
      <c r="AX223" s="13" t="s">
        <v>69</v>
      </c>
      <c r="AY223" s="232" t="s">
        <v>121</v>
      </c>
    </row>
    <row r="224" s="13" customFormat="1">
      <c r="A224" s="13"/>
      <c r="B224" s="222"/>
      <c r="C224" s="223"/>
      <c r="D224" s="214" t="s">
        <v>136</v>
      </c>
      <c r="E224" s="224" t="s">
        <v>19</v>
      </c>
      <c r="F224" s="225" t="s">
        <v>297</v>
      </c>
      <c r="G224" s="223"/>
      <c r="H224" s="226">
        <v>2659.5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136</v>
      </c>
      <c r="AU224" s="232" t="s">
        <v>79</v>
      </c>
      <c r="AV224" s="13" t="s">
        <v>79</v>
      </c>
      <c r="AW224" s="13" t="s">
        <v>31</v>
      </c>
      <c r="AX224" s="13" t="s">
        <v>69</v>
      </c>
      <c r="AY224" s="232" t="s">
        <v>121</v>
      </c>
    </row>
    <row r="225" s="13" customFormat="1">
      <c r="A225" s="13"/>
      <c r="B225" s="222"/>
      <c r="C225" s="223"/>
      <c r="D225" s="214" t="s">
        <v>136</v>
      </c>
      <c r="E225" s="224" t="s">
        <v>19</v>
      </c>
      <c r="F225" s="225" t="s">
        <v>298</v>
      </c>
      <c r="G225" s="223"/>
      <c r="H225" s="226">
        <v>201.59999999999999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136</v>
      </c>
      <c r="AU225" s="232" t="s">
        <v>79</v>
      </c>
      <c r="AV225" s="13" t="s">
        <v>79</v>
      </c>
      <c r="AW225" s="13" t="s">
        <v>31</v>
      </c>
      <c r="AX225" s="13" t="s">
        <v>69</v>
      </c>
      <c r="AY225" s="232" t="s">
        <v>121</v>
      </c>
    </row>
    <row r="226" s="13" customFormat="1">
      <c r="A226" s="13"/>
      <c r="B226" s="222"/>
      <c r="C226" s="223"/>
      <c r="D226" s="214" t="s">
        <v>136</v>
      </c>
      <c r="E226" s="224" t="s">
        <v>19</v>
      </c>
      <c r="F226" s="225" t="s">
        <v>299</v>
      </c>
      <c r="G226" s="223"/>
      <c r="H226" s="226">
        <v>372.24000000000001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136</v>
      </c>
      <c r="AU226" s="232" t="s">
        <v>79</v>
      </c>
      <c r="AV226" s="13" t="s">
        <v>79</v>
      </c>
      <c r="AW226" s="13" t="s">
        <v>31</v>
      </c>
      <c r="AX226" s="13" t="s">
        <v>69</v>
      </c>
      <c r="AY226" s="232" t="s">
        <v>121</v>
      </c>
    </row>
    <row r="227" s="14" customFormat="1">
      <c r="A227" s="14"/>
      <c r="B227" s="233"/>
      <c r="C227" s="234"/>
      <c r="D227" s="214" t="s">
        <v>136</v>
      </c>
      <c r="E227" s="235" t="s">
        <v>19</v>
      </c>
      <c r="F227" s="236" t="s">
        <v>146</v>
      </c>
      <c r="G227" s="234"/>
      <c r="H227" s="237">
        <v>4524.9300000000003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3" t="s">
        <v>136</v>
      </c>
      <c r="AU227" s="243" t="s">
        <v>79</v>
      </c>
      <c r="AV227" s="14" t="s">
        <v>128</v>
      </c>
      <c r="AW227" s="14" t="s">
        <v>31</v>
      </c>
      <c r="AX227" s="14" t="s">
        <v>77</v>
      </c>
      <c r="AY227" s="243" t="s">
        <v>121</v>
      </c>
    </row>
    <row r="228" s="2" customFormat="1" ht="37.8" customHeight="1">
      <c r="A228" s="39"/>
      <c r="B228" s="40"/>
      <c r="C228" s="201" t="s">
        <v>300</v>
      </c>
      <c r="D228" s="201" t="s">
        <v>123</v>
      </c>
      <c r="E228" s="202" t="s">
        <v>301</v>
      </c>
      <c r="F228" s="203" t="s">
        <v>302</v>
      </c>
      <c r="G228" s="204" t="s">
        <v>283</v>
      </c>
      <c r="H228" s="205">
        <v>502.76999999999998</v>
      </c>
      <c r="I228" s="206"/>
      <c r="J228" s="207">
        <f>ROUND(I228*H228,2)</f>
        <v>0</v>
      </c>
      <c r="K228" s="203" t="s">
        <v>127</v>
      </c>
      <c r="L228" s="45"/>
      <c r="M228" s="208" t="s">
        <v>19</v>
      </c>
      <c r="N228" s="209" t="s">
        <v>40</v>
      </c>
      <c r="O228" s="85"/>
      <c r="P228" s="210">
        <f>O228*H228</f>
        <v>0</v>
      </c>
      <c r="Q228" s="210">
        <v>0</v>
      </c>
      <c r="R228" s="210">
        <f>Q228*H228</f>
        <v>0</v>
      </c>
      <c r="S228" s="210">
        <v>0</v>
      </c>
      <c r="T228" s="21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2" t="s">
        <v>128</v>
      </c>
      <c r="AT228" s="212" t="s">
        <v>123</v>
      </c>
      <c r="AU228" s="212" t="s">
        <v>79</v>
      </c>
      <c r="AY228" s="18" t="s">
        <v>121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8" t="s">
        <v>77</v>
      </c>
      <c r="BK228" s="213">
        <f>ROUND(I228*H228,2)</f>
        <v>0</v>
      </c>
      <c r="BL228" s="18" t="s">
        <v>128</v>
      </c>
      <c r="BM228" s="212" t="s">
        <v>303</v>
      </c>
    </row>
    <row r="229" s="2" customFormat="1">
      <c r="A229" s="39"/>
      <c r="B229" s="40"/>
      <c r="C229" s="41"/>
      <c r="D229" s="214" t="s">
        <v>130</v>
      </c>
      <c r="E229" s="41"/>
      <c r="F229" s="215" t="s">
        <v>304</v>
      </c>
      <c r="G229" s="41"/>
      <c r="H229" s="41"/>
      <c r="I229" s="216"/>
      <c r="J229" s="41"/>
      <c r="K229" s="41"/>
      <c r="L229" s="45"/>
      <c r="M229" s="217"/>
      <c r="N229" s="218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130</v>
      </c>
      <c r="AU229" s="18" t="s">
        <v>79</v>
      </c>
    </row>
    <row r="230" s="2" customFormat="1">
      <c r="A230" s="39"/>
      <c r="B230" s="40"/>
      <c r="C230" s="41"/>
      <c r="D230" s="219" t="s">
        <v>132</v>
      </c>
      <c r="E230" s="41"/>
      <c r="F230" s="220" t="s">
        <v>305</v>
      </c>
      <c r="G230" s="41"/>
      <c r="H230" s="41"/>
      <c r="I230" s="216"/>
      <c r="J230" s="41"/>
      <c r="K230" s="41"/>
      <c r="L230" s="45"/>
      <c r="M230" s="217"/>
      <c r="N230" s="218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132</v>
      </c>
      <c r="AU230" s="18" t="s">
        <v>79</v>
      </c>
    </row>
    <row r="231" s="2" customFormat="1">
      <c r="A231" s="39"/>
      <c r="B231" s="40"/>
      <c r="C231" s="41"/>
      <c r="D231" s="214" t="s">
        <v>134</v>
      </c>
      <c r="E231" s="41"/>
      <c r="F231" s="221" t="s">
        <v>306</v>
      </c>
      <c r="G231" s="41"/>
      <c r="H231" s="41"/>
      <c r="I231" s="216"/>
      <c r="J231" s="41"/>
      <c r="K231" s="41"/>
      <c r="L231" s="45"/>
      <c r="M231" s="217"/>
      <c r="N231" s="218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134</v>
      </c>
      <c r="AU231" s="18" t="s">
        <v>79</v>
      </c>
    </row>
    <row r="232" s="13" customFormat="1">
      <c r="A232" s="13"/>
      <c r="B232" s="222"/>
      <c r="C232" s="223"/>
      <c r="D232" s="214" t="s">
        <v>136</v>
      </c>
      <c r="E232" s="224" t="s">
        <v>19</v>
      </c>
      <c r="F232" s="225" t="s">
        <v>307</v>
      </c>
      <c r="G232" s="223"/>
      <c r="H232" s="226">
        <v>143.50999999999999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136</v>
      </c>
      <c r="AU232" s="232" t="s">
        <v>79</v>
      </c>
      <c r="AV232" s="13" t="s">
        <v>79</v>
      </c>
      <c r="AW232" s="13" t="s">
        <v>31</v>
      </c>
      <c r="AX232" s="13" t="s">
        <v>69</v>
      </c>
      <c r="AY232" s="232" t="s">
        <v>121</v>
      </c>
    </row>
    <row r="233" s="13" customFormat="1">
      <c r="A233" s="13"/>
      <c r="B233" s="222"/>
      <c r="C233" s="223"/>
      <c r="D233" s="214" t="s">
        <v>136</v>
      </c>
      <c r="E233" s="224" t="s">
        <v>19</v>
      </c>
      <c r="F233" s="225" t="s">
        <v>308</v>
      </c>
      <c r="G233" s="223"/>
      <c r="H233" s="226">
        <v>295.5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136</v>
      </c>
      <c r="AU233" s="232" t="s">
        <v>79</v>
      </c>
      <c r="AV233" s="13" t="s">
        <v>79</v>
      </c>
      <c r="AW233" s="13" t="s">
        <v>31</v>
      </c>
      <c r="AX233" s="13" t="s">
        <v>69</v>
      </c>
      <c r="AY233" s="232" t="s">
        <v>121</v>
      </c>
    </row>
    <row r="234" s="13" customFormat="1">
      <c r="A234" s="13"/>
      <c r="B234" s="222"/>
      <c r="C234" s="223"/>
      <c r="D234" s="214" t="s">
        <v>136</v>
      </c>
      <c r="E234" s="224" t="s">
        <v>19</v>
      </c>
      <c r="F234" s="225" t="s">
        <v>309</v>
      </c>
      <c r="G234" s="223"/>
      <c r="H234" s="226">
        <v>22.399999999999999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136</v>
      </c>
      <c r="AU234" s="232" t="s">
        <v>79</v>
      </c>
      <c r="AV234" s="13" t="s">
        <v>79</v>
      </c>
      <c r="AW234" s="13" t="s">
        <v>31</v>
      </c>
      <c r="AX234" s="13" t="s">
        <v>69</v>
      </c>
      <c r="AY234" s="232" t="s">
        <v>121</v>
      </c>
    </row>
    <row r="235" s="13" customFormat="1">
      <c r="A235" s="13"/>
      <c r="B235" s="222"/>
      <c r="C235" s="223"/>
      <c r="D235" s="214" t="s">
        <v>136</v>
      </c>
      <c r="E235" s="224" t="s">
        <v>19</v>
      </c>
      <c r="F235" s="225" t="s">
        <v>310</v>
      </c>
      <c r="G235" s="223"/>
      <c r="H235" s="226">
        <v>41.359999999999999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136</v>
      </c>
      <c r="AU235" s="232" t="s">
        <v>79</v>
      </c>
      <c r="AV235" s="13" t="s">
        <v>79</v>
      </c>
      <c r="AW235" s="13" t="s">
        <v>31</v>
      </c>
      <c r="AX235" s="13" t="s">
        <v>69</v>
      </c>
      <c r="AY235" s="232" t="s">
        <v>121</v>
      </c>
    </row>
    <row r="236" s="14" customFormat="1">
      <c r="A236" s="14"/>
      <c r="B236" s="233"/>
      <c r="C236" s="234"/>
      <c r="D236" s="214" t="s">
        <v>136</v>
      </c>
      <c r="E236" s="235" t="s">
        <v>19</v>
      </c>
      <c r="F236" s="236" t="s">
        <v>146</v>
      </c>
      <c r="G236" s="234"/>
      <c r="H236" s="237">
        <v>502.76999999999998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3" t="s">
        <v>136</v>
      </c>
      <c r="AU236" s="243" t="s">
        <v>79</v>
      </c>
      <c r="AV236" s="14" t="s">
        <v>128</v>
      </c>
      <c r="AW236" s="14" t="s">
        <v>31</v>
      </c>
      <c r="AX236" s="14" t="s">
        <v>77</v>
      </c>
      <c r="AY236" s="243" t="s">
        <v>121</v>
      </c>
    </row>
    <row r="237" s="2" customFormat="1" ht="24.15" customHeight="1">
      <c r="A237" s="39"/>
      <c r="B237" s="40"/>
      <c r="C237" s="201" t="s">
        <v>311</v>
      </c>
      <c r="D237" s="201" t="s">
        <v>123</v>
      </c>
      <c r="E237" s="202" t="s">
        <v>312</v>
      </c>
      <c r="F237" s="203" t="s">
        <v>313</v>
      </c>
      <c r="G237" s="204" t="s">
        <v>283</v>
      </c>
      <c r="H237" s="205">
        <v>500</v>
      </c>
      <c r="I237" s="206"/>
      <c r="J237" s="207">
        <f>ROUND(I237*H237,2)</f>
        <v>0</v>
      </c>
      <c r="K237" s="203" t="s">
        <v>127</v>
      </c>
      <c r="L237" s="45"/>
      <c r="M237" s="208" t="s">
        <v>19</v>
      </c>
      <c r="N237" s="209" t="s">
        <v>40</v>
      </c>
      <c r="O237" s="85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2" t="s">
        <v>128</v>
      </c>
      <c r="AT237" s="212" t="s">
        <v>123</v>
      </c>
      <c r="AU237" s="212" t="s">
        <v>79</v>
      </c>
      <c r="AY237" s="18" t="s">
        <v>121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8" t="s">
        <v>77</v>
      </c>
      <c r="BK237" s="213">
        <f>ROUND(I237*H237,2)</f>
        <v>0</v>
      </c>
      <c r="BL237" s="18" t="s">
        <v>128</v>
      </c>
      <c r="BM237" s="212" t="s">
        <v>314</v>
      </c>
    </row>
    <row r="238" s="2" customFormat="1">
      <c r="A238" s="39"/>
      <c r="B238" s="40"/>
      <c r="C238" s="41"/>
      <c r="D238" s="214" t="s">
        <v>130</v>
      </c>
      <c r="E238" s="41"/>
      <c r="F238" s="215" t="s">
        <v>315</v>
      </c>
      <c r="G238" s="41"/>
      <c r="H238" s="41"/>
      <c r="I238" s="216"/>
      <c r="J238" s="41"/>
      <c r="K238" s="41"/>
      <c r="L238" s="45"/>
      <c r="M238" s="217"/>
      <c r="N238" s="218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130</v>
      </c>
      <c r="AU238" s="18" t="s">
        <v>79</v>
      </c>
    </row>
    <row r="239" s="2" customFormat="1">
      <c r="A239" s="39"/>
      <c r="B239" s="40"/>
      <c r="C239" s="41"/>
      <c r="D239" s="219" t="s">
        <v>132</v>
      </c>
      <c r="E239" s="41"/>
      <c r="F239" s="220" t="s">
        <v>316</v>
      </c>
      <c r="G239" s="41"/>
      <c r="H239" s="41"/>
      <c r="I239" s="216"/>
      <c r="J239" s="41"/>
      <c r="K239" s="41"/>
      <c r="L239" s="45"/>
      <c r="M239" s="217"/>
      <c r="N239" s="21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132</v>
      </c>
      <c r="AU239" s="18" t="s">
        <v>79</v>
      </c>
    </row>
    <row r="240" s="2" customFormat="1">
      <c r="A240" s="39"/>
      <c r="B240" s="40"/>
      <c r="C240" s="41"/>
      <c r="D240" s="214" t="s">
        <v>134</v>
      </c>
      <c r="E240" s="41"/>
      <c r="F240" s="221" t="s">
        <v>317</v>
      </c>
      <c r="G240" s="41"/>
      <c r="H240" s="41"/>
      <c r="I240" s="216"/>
      <c r="J240" s="41"/>
      <c r="K240" s="41"/>
      <c r="L240" s="45"/>
      <c r="M240" s="217"/>
      <c r="N240" s="218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79</v>
      </c>
    </row>
    <row r="241" s="13" customFormat="1">
      <c r="A241" s="13"/>
      <c r="B241" s="222"/>
      <c r="C241" s="223"/>
      <c r="D241" s="214" t="s">
        <v>136</v>
      </c>
      <c r="E241" s="224" t="s">
        <v>19</v>
      </c>
      <c r="F241" s="225" t="s">
        <v>318</v>
      </c>
      <c r="G241" s="223"/>
      <c r="H241" s="226">
        <v>500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2" t="s">
        <v>136</v>
      </c>
      <c r="AU241" s="232" t="s">
        <v>79</v>
      </c>
      <c r="AV241" s="13" t="s">
        <v>79</v>
      </c>
      <c r="AW241" s="13" t="s">
        <v>31</v>
      </c>
      <c r="AX241" s="13" t="s">
        <v>77</v>
      </c>
      <c r="AY241" s="232" t="s">
        <v>121</v>
      </c>
    </row>
    <row r="242" s="2" customFormat="1" ht="33" customHeight="1">
      <c r="A242" s="39"/>
      <c r="B242" s="40"/>
      <c r="C242" s="201" t="s">
        <v>319</v>
      </c>
      <c r="D242" s="201" t="s">
        <v>123</v>
      </c>
      <c r="E242" s="202" t="s">
        <v>320</v>
      </c>
      <c r="F242" s="203" t="s">
        <v>321</v>
      </c>
      <c r="G242" s="204" t="s">
        <v>283</v>
      </c>
      <c r="H242" s="205">
        <v>92.75</v>
      </c>
      <c r="I242" s="206"/>
      <c r="J242" s="207">
        <f>ROUND(I242*H242,2)</f>
        <v>0</v>
      </c>
      <c r="K242" s="203" t="s">
        <v>127</v>
      </c>
      <c r="L242" s="45"/>
      <c r="M242" s="208" t="s">
        <v>19</v>
      </c>
      <c r="N242" s="209" t="s">
        <v>40</v>
      </c>
      <c r="O242" s="85"/>
      <c r="P242" s="210">
        <f>O242*H242</f>
        <v>0</v>
      </c>
      <c r="Q242" s="210">
        <v>0</v>
      </c>
      <c r="R242" s="210">
        <f>Q242*H242</f>
        <v>0</v>
      </c>
      <c r="S242" s="210">
        <v>0</v>
      </c>
      <c r="T242" s="21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2" t="s">
        <v>128</v>
      </c>
      <c r="AT242" s="212" t="s">
        <v>123</v>
      </c>
      <c r="AU242" s="212" t="s">
        <v>79</v>
      </c>
      <c r="AY242" s="18" t="s">
        <v>121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8" t="s">
        <v>77</v>
      </c>
      <c r="BK242" s="213">
        <f>ROUND(I242*H242,2)</f>
        <v>0</v>
      </c>
      <c r="BL242" s="18" t="s">
        <v>128</v>
      </c>
      <c r="BM242" s="212" t="s">
        <v>322</v>
      </c>
    </row>
    <row r="243" s="2" customFormat="1">
      <c r="A243" s="39"/>
      <c r="B243" s="40"/>
      <c r="C243" s="41"/>
      <c r="D243" s="214" t="s">
        <v>130</v>
      </c>
      <c r="E243" s="41"/>
      <c r="F243" s="215" t="s">
        <v>323</v>
      </c>
      <c r="G243" s="41"/>
      <c r="H243" s="41"/>
      <c r="I243" s="216"/>
      <c r="J243" s="41"/>
      <c r="K243" s="41"/>
      <c r="L243" s="45"/>
      <c r="M243" s="217"/>
      <c r="N243" s="218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130</v>
      </c>
      <c r="AU243" s="18" t="s">
        <v>79</v>
      </c>
    </row>
    <row r="244" s="2" customFormat="1">
      <c r="A244" s="39"/>
      <c r="B244" s="40"/>
      <c r="C244" s="41"/>
      <c r="D244" s="219" t="s">
        <v>132</v>
      </c>
      <c r="E244" s="41"/>
      <c r="F244" s="220" t="s">
        <v>324</v>
      </c>
      <c r="G244" s="41"/>
      <c r="H244" s="41"/>
      <c r="I244" s="216"/>
      <c r="J244" s="41"/>
      <c r="K244" s="41"/>
      <c r="L244" s="45"/>
      <c r="M244" s="217"/>
      <c r="N244" s="218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132</v>
      </c>
      <c r="AU244" s="18" t="s">
        <v>79</v>
      </c>
    </row>
    <row r="245" s="2" customFormat="1">
      <c r="A245" s="39"/>
      <c r="B245" s="40"/>
      <c r="C245" s="41"/>
      <c r="D245" s="214" t="s">
        <v>134</v>
      </c>
      <c r="E245" s="41"/>
      <c r="F245" s="221" t="s">
        <v>325</v>
      </c>
      <c r="G245" s="41"/>
      <c r="H245" s="41"/>
      <c r="I245" s="216"/>
      <c r="J245" s="41"/>
      <c r="K245" s="41"/>
      <c r="L245" s="45"/>
      <c r="M245" s="217"/>
      <c r="N245" s="218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134</v>
      </c>
      <c r="AU245" s="18" t="s">
        <v>79</v>
      </c>
    </row>
    <row r="246" s="13" customFormat="1">
      <c r="A246" s="13"/>
      <c r="B246" s="222"/>
      <c r="C246" s="223"/>
      <c r="D246" s="214" t="s">
        <v>136</v>
      </c>
      <c r="E246" s="224" t="s">
        <v>19</v>
      </c>
      <c r="F246" s="225" t="s">
        <v>326</v>
      </c>
      <c r="G246" s="223"/>
      <c r="H246" s="226">
        <v>92.75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136</v>
      </c>
      <c r="AU246" s="232" t="s">
        <v>79</v>
      </c>
      <c r="AV246" s="13" t="s">
        <v>79</v>
      </c>
      <c r="AW246" s="13" t="s">
        <v>31</v>
      </c>
      <c r="AX246" s="13" t="s">
        <v>77</v>
      </c>
      <c r="AY246" s="232" t="s">
        <v>121</v>
      </c>
    </row>
    <row r="247" s="2" customFormat="1" ht="33" customHeight="1">
      <c r="A247" s="39"/>
      <c r="B247" s="40"/>
      <c r="C247" s="201" t="s">
        <v>327</v>
      </c>
      <c r="D247" s="201" t="s">
        <v>123</v>
      </c>
      <c r="E247" s="202" t="s">
        <v>328</v>
      </c>
      <c r="F247" s="203" t="s">
        <v>329</v>
      </c>
      <c r="G247" s="204" t="s">
        <v>283</v>
      </c>
      <c r="H247" s="205">
        <v>10.574999999999999</v>
      </c>
      <c r="I247" s="206"/>
      <c r="J247" s="207">
        <f>ROUND(I247*H247,2)</f>
        <v>0</v>
      </c>
      <c r="K247" s="203" t="s">
        <v>127</v>
      </c>
      <c r="L247" s="45"/>
      <c r="M247" s="208" t="s">
        <v>19</v>
      </c>
      <c r="N247" s="209" t="s">
        <v>40</v>
      </c>
      <c r="O247" s="85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2" t="s">
        <v>128</v>
      </c>
      <c r="AT247" s="212" t="s">
        <v>123</v>
      </c>
      <c r="AU247" s="212" t="s">
        <v>79</v>
      </c>
      <c r="AY247" s="18" t="s">
        <v>121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8" t="s">
        <v>77</v>
      </c>
      <c r="BK247" s="213">
        <f>ROUND(I247*H247,2)</f>
        <v>0</v>
      </c>
      <c r="BL247" s="18" t="s">
        <v>128</v>
      </c>
      <c r="BM247" s="212" t="s">
        <v>330</v>
      </c>
    </row>
    <row r="248" s="2" customFormat="1">
      <c r="A248" s="39"/>
      <c r="B248" s="40"/>
      <c r="C248" s="41"/>
      <c r="D248" s="214" t="s">
        <v>130</v>
      </c>
      <c r="E248" s="41"/>
      <c r="F248" s="215" t="s">
        <v>331</v>
      </c>
      <c r="G248" s="41"/>
      <c r="H248" s="41"/>
      <c r="I248" s="216"/>
      <c r="J248" s="41"/>
      <c r="K248" s="41"/>
      <c r="L248" s="45"/>
      <c r="M248" s="217"/>
      <c r="N248" s="218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130</v>
      </c>
      <c r="AU248" s="18" t="s">
        <v>79</v>
      </c>
    </row>
    <row r="249" s="2" customFormat="1">
      <c r="A249" s="39"/>
      <c r="B249" s="40"/>
      <c r="C249" s="41"/>
      <c r="D249" s="219" t="s">
        <v>132</v>
      </c>
      <c r="E249" s="41"/>
      <c r="F249" s="220" t="s">
        <v>332</v>
      </c>
      <c r="G249" s="41"/>
      <c r="H249" s="41"/>
      <c r="I249" s="216"/>
      <c r="J249" s="41"/>
      <c r="K249" s="41"/>
      <c r="L249" s="45"/>
      <c r="M249" s="217"/>
      <c r="N249" s="21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132</v>
      </c>
      <c r="AU249" s="18" t="s">
        <v>79</v>
      </c>
    </row>
    <row r="250" s="2" customFormat="1">
      <c r="A250" s="39"/>
      <c r="B250" s="40"/>
      <c r="C250" s="41"/>
      <c r="D250" s="214" t="s">
        <v>134</v>
      </c>
      <c r="E250" s="41"/>
      <c r="F250" s="221" t="s">
        <v>325</v>
      </c>
      <c r="G250" s="41"/>
      <c r="H250" s="41"/>
      <c r="I250" s="216"/>
      <c r="J250" s="41"/>
      <c r="K250" s="41"/>
      <c r="L250" s="45"/>
      <c r="M250" s="217"/>
      <c r="N250" s="218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79</v>
      </c>
    </row>
    <row r="251" s="13" customFormat="1">
      <c r="A251" s="13"/>
      <c r="B251" s="222"/>
      <c r="C251" s="223"/>
      <c r="D251" s="214" t="s">
        <v>136</v>
      </c>
      <c r="E251" s="224" t="s">
        <v>19</v>
      </c>
      <c r="F251" s="225" t="s">
        <v>333</v>
      </c>
      <c r="G251" s="223"/>
      <c r="H251" s="226">
        <v>10.574999999999999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136</v>
      </c>
      <c r="AU251" s="232" t="s">
        <v>79</v>
      </c>
      <c r="AV251" s="13" t="s">
        <v>79</v>
      </c>
      <c r="AW251" s="13" t="s">
        <v>31</v>
      </c>
      <c r="AX251" s="13" t="s">
        <v>77</v>
      </c>
      <c r="AY251" s="232" t="s">
        <v>121</v>
      </c>
    </row>
    <row r="252" s="2" customFormat="1" ht="37.8" customHeight="1">
      <c r="A252" s="39"/>
      <c r="B252" s="40"/>
      <c r="C252" s="201" t="s">
        <v>334</v>
      </c>
      <c r="D252" s="201" t="s">
        <v>123</v>
      </c>
      <c r="E252" s="202" t="s">
        <v>335</v>
      </c>
      <c r="F252" s="203" t="s">
        <v>336</v>
      </c>
      <c r="G252" s="204" t="s">
        <v>283</v>
      </c>
      <c r="H252" s="205">
        <v>3370.7559999999999</v>
      </c>
      <c r="I252" s="206"/>
      <c r="J252" s="207">
        <f>ROUND(I252*H252,2)</f>
        <v>0</v>
      </c>
      <c r="K252" s="203" t="s">
        <v>127</v>
      </c>
      <c r="L252" s="45"/>
      <c r="M252" s="208" t="s">
        <v>19</v>
      </c>
      <c r="N252" s="209" t="s">
        <v>40</v>
      </c>
      <c r="O252" s="85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2" t="s">
        <v>128</v>
      </c>
      <c r="AT252" s="212" t="s">
        <v>123</v>
      </c>
      <c r="AU252" s="212" t="s">
        <v>79</v>
      </c>
      <c r="AY252" s="18" t="s">
        <v>121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8" t="s">
        <v>77</v>
      </c>
      <c r="BK252" s="213">
        <f>ROUND(I252*H252,2)</f>
        <v>0</v>
      </c>
      <c r="BL252" s="18" t="s">
        <v>128</v>
      </c>
      <c r="BM252" s="212" t="s">
        <v>337</v>
      </c>
    </row>
    <row r="253" s="2" customFormat="1">
      <c r="A253" s="39"/>
      <c r="B253" s="40"/>
      <c r="C253" s="41"/>
      <c r="D253" s="214" t="s">
        <v>130</v>
      </c>
      <c r="E253" s="41"/>
      <c r="F253" s="215" t="s">
        <v>338</v>
      </c>
      <c r="G253" s="41"/>
      <c r="H253" s="41"/>
      <c r="I253" s="216"/>
      <c r="J253" s="41"/>
      <c r="K253" s="41"/>
      <c r="L253" s="45"/>
      <c r="M253" s="217"/>
      <c r="N253" s="21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130</v>
      </c>
      <c r="AU253" s="18" t="s">
        <v>79</v>
      </c>
    </row>
    <row r="254" s="2" customFormat="1">
      <c r="A254" s="39"/>
      <c r="B254" s="40"/>
      <c r="C254" s="41"/>
      <c r="D254" s="219" t="s">
        <v>132</v>
      </c>
      <c r="E254" s="41"/>
      <c r="F254" s="220" t="s">
        <v>339</v>
      </c>
      <c r="G254" s="41"/>
      <c r="H254" s="41"/>
      <c r="I254" s="216"/>
      <c r="J254" s="41"/>
      <c r="K254" s="41"/>
      <c r="L254" s="45"/>
      <c r="M254" s="217"/>
      <c r="N254" s="218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132</v>
      </c>
      <c r="AU254" s="18" t="s">
        <v>79</v>
      </c>
    </row>
    <row r="255" s="2" customFormat="1">
      <c r="A255" s="39"/>
      <c r="B255" s="40"/>
      <c r="C255" s="41"/>
      <c r="D255" s="214" t="s">
        <v>134</v>
      </c>
      <c r="E255" s="41"/>
      <c r="F255" s="221" t="s">
        <v>340</v>
      </c>
      <c r="G255" s="41"/>
      <c r="H255" s="41"/>
      <c r="I255" s="216"/>
      <c r="J255" s="41"/>
      <c r="K255" s="41"/>
      <c r="L255" s="45"/>
      <c r="M255" s="217"/>
      <c r="N255" s="218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134</v>
      </c>
      <c r="AU255" s="18" t="s">
        <v>79</v>
      </c>
    </row>
    <row r="256" s="13" customFormat="1">
      <c r="A256" s="13"/>
      <c r="B256" s="222"/>
      <c r="C256" s="223"/>
      <c r="D256" s="214" t="s">
        <v>136</v>
      </c>
      <c r="E256" s="224" t="s">
        <v>19</v>
      </c>
      <c r="F256" s="225" t="s">
        <v>341</v>
      </c>
      <c r="G256" s="223"/>
      <c r="H256" s="226">
        <v>651.71299999999997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136</v>
      </c>
      <c r="AU256" s="232" t="s">
        <v>79</v>
      </c>
      <c r="AV256" s="13" t="s">
        <v>79</v>
      </c>
      <c r="AW256" s="13" t="s">
        <v>31</v>
      </c>
      <c r="AX256" s="13" t="s">
        <v>69</v>
      </c>
      <c r="AY256" s="232" t="s">
        <v>121</v>
      </c>
    </row>
    <row r="257" s="13" customFormat="1">
      <c r="A257" s="13"/>
      <c r="B257" s="222"/>
      <c r="C257" s="223"/>
      <c r="D257" s="214" t="s">
        <v>136</v>
      </c>
      <c r="E257" s="224" t="s">
        <v>19</v>
      </c>
      <c r="F257" s="225" t="s">
        <v>342</v>
      </c>
      <c r="G257" s="223"/>
      <c r="H257" s="226">
        <v>67.439999999999998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2" t="s">
        <v>136</v>
      </c>
      <c r="AU257" s="232" t="s">
        <v>79</v>
      </c>
      <c r="AV257" s="13" t="s">
        <v>79</v>
      </c>
      <c r="AW257" s="13" t="s">
        <v>31</v>
      </c>
      <c r="AX257" s="13" t="s">
        <v>69</v>
      </c>
      <c r="AY257" s="232" t="s">
        <v>121</v>
      </c>
    </row>
    <row r="258" s="13" customFormat="1">
      <c r="A258" s="13"/>
      <c r="B258" s="222"/>
      <c r="C258" s="223"/>
      <c r="D258" s="214" t="s">
        <v>136</v>
      </c>
      <c r="E258" s="224" t="s">
        <v>19</v>
      </c>
      <c r="F258" s="225" t="s">
        <v>343</v>
      </c>
      <c r="G258" s="223"/>
      <c r="H258" s="226">
        <v>434.47500000000002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136</v>
      </c>
      <c r="AU258" s="232" t="s">
        <v>79</v>
      </c>
      <c r="AV258" s="13" t="s">
        <v>79</v>
      </c>
      <c r="AW258" s="13" t="s">
        <v>31</v>
      </c>
      <c r="AX258" s="13" t="s">
        <v>69</v>
      </c>
      <c r="AY258" s="232" t="s">
        <v>121</v>
      </c>
    </row>
    <row r="259" s="14" customFormat="1">
      <c r="A259" s="14"/>
      <c r="B259" s="233"/>
      <c r="C259" s="234"/>
      <c r="D259" s="214" t="s">
        <v>136</v>
      </c>
      <c r="E259" s="235" t="s">
        <v>19</v>
      </c>
      <c r="F259" s="236" t="s">
        <v>146</v>
      </c>
      <c r="G259" s="234"/>
      <c r="H259" s="237">
        <v>1153.6280000000002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3" t="s">
        <v>136</v>
      </c>
      <c r="AU259" s="243" t="s">
        <v>79</v>
      </c>
      <c r="AV259" s="14" t="s">
        <v>128</v>
      </c>
      <c r="AW259" s="14" t="s">
        <v>31</v>
      </c>
      <c r="AX259" s="14" t="s">
        <v>69</v>
      </c>
      <c r="AY259" s="243" t="s">
        <v>121</v>
      </c>
    </row>
    <row r="260" s="13" customFormat="1">
      <c r="A260" s="13"/>
      <c r="B260" s="222"/>
      <c r="C260" s="223"/>
      <c r="D260" s="214" t="s">
        <v>136</v>
      </c>
      <c r="E260" s="224" t="s">
        <v>19</v>
      </c>
      <c r="F260" s="225" t="s">
        <v>344</v>
      </c>
      <c r="G260" s="223"/>
      <c r="H260" s="226">
        <v>1153.6279999999999</v>
      </c>
      <c r="I260" s="227"/>
      <c r="J260" s="223"/>
      <c r="K260" s="223"/>
      <c r="L260" s="228"/>
      <c r="M260" s="229"/>
      <c r="N260" s="230"/>
      <c r="O260" s="230"/>
      <c r="P260" s="230"/>
      <c r="Q260" s="230"/>
      <c r="R260" s="230"/>
      <c r="S260" s="230"/>
      <c r="T260" s="23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2" t="s">
        <v>136</v>
      </c>
      <c r="AU260" s="232" t="s">
        <v>79</v>
      </c>
      <c r="AV260" s="13" t="s">
        <v>79</v>
      </c>
      <c r="AW260" s="13" t="s">
        <v>31</v>
      </c>
      <c r="AX260" s="13" t="s">
        <v>69</v>
      </c>
      <c r="AY260" s="232" t="s">
        <v>121</v>
      </c>
    </row>
    <row r="261" s="13" customFormat="1">
      <c r="A261" s="13"/>
      <c r="B261" s="222"/>
      <c r="C261" s="223"/>
      <c r="D261" s="214" t="s">
        <v>136</v>
      </c>
      <c r="E261" s="224" t="s">
        <v>19</v>
      </c>
      <c r="F261" s="225" t="s">
        <v>345</v>
      </c>
      <c r="G261" s="223"/>
      <c r="H261" s="226">
        <v>1063.5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2" t="s">
        <v>136</v>
      </c>
      <c r="AU261" s="232" t="s">
        <v>79</v>
      </c>
      <c r="AV261" s="13" t="s">
        <v>79</v>
      </c>
      <c r="AW261" s="13" t="s">
        <v>31</v>
      </c>
      <c r="AX261" s="13" t="s">
        <v>69</v>
      </c>
      <c r="AY261" s="232" t="s">
        <v>121</v>
      </c>
    </row>
    <row r="262" s="13" customFormat="1">
      <c r="A262" s="13"/>
      <c r="B262" s="222"/>
      <c r="C262" s="223"/>
      <c r="D262" s="214" t="s">
        <v>136</v>
      </c>
      <c r="E262" s="224" t="s">
        <v>19</v>
      </c>
      <c r="F262" s="225" t="s">
        <v>346</v>
      </c>
      <c r="G262" s="223"/>
      <c r="H262" s="226">
        <v>3370.7559999999999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136</v>
      </c>
      <c r="AU262" s="232" t="s">
        <v>79</v>
      </c>
      <c r="AV262" s="13" t="s">
        <v>79</v>
      </c>
      <c r="AW262" s="13" t="s">
        <v>31</v>
      </c>
      <c r="AX262" s="13" t="s">
        <v>77</v>
      </c>
      <c r="AY262" s="232" t="s">
        <v>121</v>
      </c>
    </row>
    <row r="263" s="2" customFormat="1" ht="37.8" customHeight="1">
      <c r="A263" s="39"/>
      <c r="B263" s="40"/>
      <c r="C263" s="201" t="s">
        <v>347</v>
      </c>
      <c r="D263" s="201" t="s">
        <v>123</v>
      </c>
      <c r="E263" s="202" t="s">
        <v>348</v>
      </c>
      <c r="F263" s="203" t="s">
        <v>349</v>
      </c>
      <c r="G263" s="204" t="s">
        <v>283</v>
      </c>
      <c r="H263" s="205">
        <v>1005.54</v>
      </c>
      <c r="I263" s="206"/>
      <c r="J263" s="207">
        <f>ROUND(I263*H263,2)</f>
        <v>0</v>
      </c>
      <c r="K263" s="203" t="s">
        <v>127</v>
      </c>
      <c r="L263" s="45"/>
      <c r="M263" s="208" t="s">
        <v>19</v>
      </c>
      <c r="N263" s="209" t="s">
        <v>40</v>
      </c>
      <c r="O263" s="85"/>
      <c r="P263" s="210">
        <f>O263*H263</f>
        <v>0</v>
      </c>
      <c r="Q263" s="210">
        <v>0</v>
      </c>
      <c r="R263" s="210">
        <f>Q263*H263</f>
        <v>0</v>
      </c>
      <c r="S263" s="210">
        <v>0</v>
      </c>
      <c r="T263" s="21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2" t="s">
        <v>128</v>
      </c>
      <c r="AT263" s="212" t="s">
        <v>123</v>
      </c>
      <c r="AU263" s="212" t="s">
        <v>79</v>
      </c>
      <c r="AY263" s="18" t="s">
        <v>121</v>
      </c>
      <c r="BE263" s="213">
        <f>IF(N263="základní",J263,0)</f>
        <v>0</v>
      </c>
      <c r="BF263" s="213">
        <f>IF(N263="snížená",J263,0)</f>
        <v>0</v>
      </c>
      <c r="BG263" s="213">
        <f>IF(N263="zákl. přenesená",J263,0)</f>
        <v>0</v>
      </c>
      <c r="BH263" s="213">
        <f>IF(N263="sníž. přenesená",J263,0)</f>
        <v>0</v>
      </c>
      <c r="BI263" s="213">
        <f>IF(N263="nulová",J263,0)</f>
        <v>0</v>
      </c>
      <c r="BJ263" s="18" t="s">
        <v>77</v>
      </c>
      <c r="BK263" s="213">
        <f>ROUND(I263*H263,2)</f>
        <v>0</v>
      </c>
      <c r="BL263" s="18" t="s">
        <v>128</v>
      </c>
      <c r="BM263" s="212" t="s">
        <v>350</v>
      </c>
    </row>
    <row r="264" s="2" customFormat="1">
      <c r="A264" s="39"/>
      <c r="B264" s="40"/>
      <c r="C264" s="41"/>
      <c r="D264" s="214" t="s">
        <v>130</v>
      </c>
      <c r="E264" s="41"/>
      <c r="F264" s="215" t="s">
        <v>351</v>
      </c>
      <c r="G264" s="41"/>
      <c r="H264" s="41"/>
      <c r="I264" s="216"/>
      <c r="J264" s="41"/>
      <c r="K264" s="41"/>
      <c r="L264" s="45"/>
      <c r="M264" s="217"/>
      <c r="N264" s="218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130</v>
      </c>
      <c r="AU264" s="18" t="s">
        <v>79</v>
      </c>
    </row>
    <row r="265" s="2" customFormat="1">
      <c r="A265" s="39"/>
      <c r="B265" s="40"/>
      <c r="C265" s="41"/>
      <c r="D265" s="219" t="s">
        <v>132</v>
      </c>
      <c r="E265" s="41"/>
      <c r="F265" s="220" t="s">
        <v>352</v>
      </c>
      <c r="G265" s="41"/>
      <c r="H265" s="41"/>
      <c r="I265" s="216"/>
      <c r="J265" s="41"/>
      <c r="K265" s="41"/>
      <c r="L265" s="45"/>
      <c r="M265" s="217"/>
      <c r="N265" s="218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132</v>
      </c>
      <c r="AU265" s="18" t="s">
        <v>79</v>
      </c>
    </row>
    <row r="266" s="2" customFormat="1">
      <c r="A266" s="39"/>
      <c r="B266" s="40"/>
      <c r="C266" s="41"/>
      <c r="D266" s="214" t="s">
        <v>134</v>
      </c>
      <c r="E266" s="41"/>
      <c r="F266" s="221" t="s">
        <v>340</v>
      </c>
      <c r="G266" s="41"/>
      <c r="H266" s="41"/>
      <c r="I266" s="216"/>
      <c r="J266" s="41"/>
      <c r="K266" s="41"/>
      <c r="L266" s="45"/>
      <c r="M266" s="217"/>
      <c r="N266" s="218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134</v>
      </c>
      <c r="AU266" s="18" t="s">
        <v>79</v>
      </c>
    </row>
    <row r="267" s="13" customFormat="1">
      <c r="A267" s="13"/>
      <c r="B267" s="222"/>
      <c r="C267" s="223"/>
      <c r="D267" s="214" t="s">
        <v>136</v>
      </c>
      <c r="E267" s="224" t="s">
        <v>19</v>
      </c>
      <c r="F267" s="225" t="s">
        <v>353</v>
      </c>
      <c r="G267" s="223"/>
      <c r="H267" s="226">
        <v>502.76999999999998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136</v>
      </c>
      <c r="AU267" s="232" t="s">
        <v>79</v>
      </c>
      <c r="AV267" s="13" t="s">
        <v>79</v>
      </c>
      <c r="AW267" s="13" t="s">
        <v>31</v>
      </c>
      <c r="AX267" s="13" t="s">
        <v>69</v>
      </c>
      <c r="AY267" s="232" t="s">
        <v>121</v>
      </c>
    </row>
    <row r="268" s="13" customFormat="1">
      <c r="A268" s="13"/>
      <c r="B268" s="222"/>
      <c r="C268" s="223"/>
      <c r="D268" s="214" t="s">
        <v>136</v>
      </c>
      <c r="E268" s="224" t="s">
        <v>19</v>
      </c>
      <c r="F268" s="225" t="s">
        <v>354</v>
      </c>
      <c r="G268" s="223"/>
      <c r="H268" s="226">
        <v>502.76999999999998</v>
      </c>
      <c r="I268" s="227"/>
      <c r="J268" s="223"/>
      <c r="K268" s="223"/>
      <c r="L268" s="228"/>
      <c r="M268" s="229"/>
      <c r="N268" s="230"/>
      <c r="O268" s="230"/>
      <c r="P268" s="230"/>
      <c r="Q268" s="230"/>
      <c r="R268" s="230"/>
      <c r="S268" s="230"/>
      <c r="T268" s="23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2" t="s">
        <v>136</v>
      </c>
      <c r="AU268" s="232" t="s">
        <v>79</v>
      </c>
      <c r="AV268" s="13" t="s">
        <v>79</v>
      </c>
      <c r="AW268" s="13" t="s">
        <v>31</v>
      </c>
      <c r="AX268" s="13" t="s">
        <v>69</v>
      </c>
      <c r="AY268" s="232" t="s">
        <v>121</v>
      </c>
    </row>
    <row r="269" s="14" customFormat="1">
      <c r="A269" s="14"/>
      <c r="B269" s="233"/>
      <c r="C269" s="234"/>
      <c r="D269" s="214" t="s">
        <v>136</v>
      </c>
      <c r="E269" s="235" t="s">
        <v>19</v>
      </c>
      <c r="F269" s="236" t="s">
        <v>146</v>
      </c>
      <c r="G269" s="234"/>
      <c r="H269" s="237">
        <v>1005.54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3" t="s">
        <v>136</v>
      </c>
      <c r="AU269" s="243" t="s">
        <v>79</v>
      </c>
      <c r="AV269" s="14" t="s">
        <v>128</v>
      </c>
      <c r="AW269" s="14" t="s">
        <v>31</v>
      </c>
      <c r="AX269" s="14" t="s">
        <v>77</v>
      </c>
      <c r="AY269" s="243" t="s">
        <v>121</v>
      </c>
    </row>
    <row r="270" s="2" customFormat="1" ht="37.8" customHeight="1">
      <c r="A270" s="39"/>
      <c r="B270" s="40"/>
      <c r="C270" s="201" t="s">
        <v>355</v>
      </c>
      <c r="D270" s="201" t="s">
        <v>123</v>
      </c>
      <c r="E270" s="202" t="s">
        <v>356</v>
      </c>
      <c r="F270" s="203" t="s">
        <v>357</v>
      </c>
      <c r="G270" s="204" t="s">
        <v>283</v>
      </c>
      <c r="H270" s="205">
        <v>5438.0429999999997</v>
      </c>
      <c r="I270" s="206"/>
      <c r="J270" s="207">
        <f>ROUND(I270*H270,2)</f>
        <v>0</v>
      </c>
      <c r="K270" s="203" t="s">
        <v>127</v>
      </c>
      <c r="L270" s="45"/>
      <c r="M270" s="208" t="s">
        <v>19</v>
      </c>
      <c r="N270" s="209" t="s">
        <v>40</v>
      </c>
      <c r="O270" s="85"/>
      <c r="P270" s="210">
        <f>O270*H270</f>
        <v>0</v>
      </c>
      <c r="Q270" s="210">
        <v>0</v>
      </c>
      <c r="R270" s="210">
        <f>Q270*H270</f>
        <v>0</v>
      </c>
      <c r="S270" s="210">
        <v>0</v>
      </c>
      <c r="T270" s="21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2" t="s">
        <v>128</v>
      </c>
      <c r="AT270" s="212" t="s">
        <v>123</v>
      </c>
      <c r="AU270" s="212" t="s">
        <v>79</v>
      </c>
      <c r="AY270" s="18" t="s">
        <v>121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18" t="s">
        <v>77</v>
      </c>
      <c r="BK270" s="213">
        <f>ROUND(I270*H270,2)</f>
        <v>0</v>
      </c>
      <c r="BL270" s="18" t="s">
        <v>128</v>
      </c>
      <c r="BM270" s="212" t="s">
        <v>358</v>
      </c>
    </row>
    <row r="271" s="2" customFormat="1">
      <c r="A271" s="39"/>
      <c r="B271" s="40"/>
      <c r="C271" s="41"/>
      <c r="D271" s="214" t="s">
        <v>130</v>
      </c>
      <c r="E271" s="41"/>
      <c r="F271" s="215" t="s">
        <v>359</v>
      </c>
      <c r="G271" s="41"/>
      <c r="H271" s="41"/>
      <c r="I271" s="216"/>
      <c r="J271" s="41"/>
      <c r="K271" s="41"/>
      <c r="L271" s="45"/>
      <c r="M271" s="217"/>
      <c r="N271" s="21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130</v>
      </c>
      <c r="AU271" s="18" t="s">
        <v>79</v>
      </c>
    </row>
    <row r="272" s="2" customFormat="1">
      <c r="A272" s="39"/>
      <c r="B272" s="40"/>
      <c r="C272" s="41"/>
      <c r="D272" s="219" t="s">
        <v>132</v>
      </c>
      <c r="E272" s="41"/>
      <c r="F272" s="220" t="s">
        <v>360</v>
      </c>
      <c r="G272" s="41"/>
      <c r="H272" s="41"/>
      <c r="I272" s="216"/>
      <c r="J272" s="41"/>
      <c r="K272" s="41"/>
      <c r="L272" s="45"/>
      <c r="M272" s="217"/>
      <c r="N272" s="218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132</v>
      </c>
      <c r="AU272" s="18" t="s">
        <v>79</v>
      </c>
    </row>
    <row r="273" s="2" customFormat="1">
      <c r="A273" s="39"/>
      <c r="B273" s="40"/>
      <c r="C273" s="41"/>
      <c r="D273" s="214" t="s">
        <v>134</v>
      </c>
      <c r="E273" s="41"/>
      <c r="F273" s="221" t="s">
        <v>361</v>
      </c>
      <c r="G273" s="41"/>
      <c r="H273" s="41"/>
      <c r="I273" s="216"/>
      <c r="J273" s="41"/>
      <c r="K273" s="41"/>
      <c r="L273" s="45"/>
      <c r="M273" s="217"/>
      <c r="N273" s="218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134</v>
      </c>
      <c r="AU273" s="18" t="s">
        <v>79</v>
      </c>
    </row>
    <row r="274" s="13" customFormat="1">
      <c r="A274" s="13"/>
      <c r="B274" s="222"/>
      <c r="C274" s="223"/>
      <c r="D274" s="214" t="s">
        <v>136</v>
      </c>
      <c r="E274" s="224" t="s">
        <v>19</v>
      </c>
      <c r="F274" s="225" t="s">
        <v>362</v>
      </c>
      <c r="G274" s="223"/>
      <c r="H274" s="226">
        <v>718.79999999999995</v>
      </c>
      <c r="I274" s="227"/>
      <c r="J274" s="223"/>
      <c r="K274" s="223"/>
      <c r="L274" s="228"/>
      <c r="M274" s="229"/>
      <c r="N274" s="230"/>
      <c r="O274" s="230"/>
      <c r="P274" s="230"/>
      <c r="Q274" s="230"/>
      <c r="R274" s="230"/>
      <c r="S274" s="230"/>
      <c r="T274" s="23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136</v>
      </c>
      <c r="AU274" s="232" t="s">
        <v>79</v>
      </c>
      <c r="AV274" s="13" t="s">
        <v>79</v>
      </c>
      <c r="AW274" s="13" t="s">
        <v>31</v>
      </c>
      <c r="AX274" s="13" t="s">
        <v>69</v>
      </c>
      <c r="AY274" s="232" t="s">
        <v>121</v>
      </c>
    </row>
    <row r="275" s="13" customFormat="1">
      <c r="A275" s="13"/>
      <c r="B275" s="222"/>
      <c r="C275" s="223"/>
      <c r="D275" s="214" t="s">
        <v>136</v>
      </c>
      <c r="E275" s="224" t="s">
        <v>19</v>
      </c>
      <c r="F275" s="225" t="s">
        <v>363</v>
      </c>
      <c r="G275" s="223"/>
      <c r="H275" s="226">
        <v>3964.1999999999998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2" t="s">
        <v>136</v>
      </c>
      <c r="AU275" s="232" t="s">
        <v>79</v>
      </c>
      <c r="AV275" s="13" t="s">
        <v>79</v>
      </c>
      <c r="AW275" s="13" t="s">
        <v>31</v>
      </c>
      <c r="AX275" s="13" t="s">
        <v>69</v>
      </c>
      <c r="AY275" s="232" t="s">
        <v>121</v>
      </c>
    </row>
    <row r="276" s="13" customFormat="1">
      <c r="A276" s="13"/>
      <c r="B276" s="222"/>
      <c r="C276" s="223"/>
      <c r="D276" s="214" t="s">
        <v>136</v>
      </c>
      <c r="E276" s="224" t="s">
        <v>19</v>
      </c>
      <c r="F276" s="225" t="s">
        <v>364</v>
      </c>
      <c r="G276" s="223"/>
      <c r="H276" s="226">
        <v>103.33</v>
      </c>
      <c r="I276" s="227"/>
      <c r="J276" s="223"/>
      <c r="K276" s="223"/>
      <c r="L276" s="228"/>
      <c r="M276" s="229"/>
      <c r="N276" s="230"/>
      <c r="O276" s="230"/>
      <c r="P276" s="230"/>
      <c r="Q276" s="230"/>
      <c r="R276" s="230"/>
      <c r="S276" s="230"/>
      <c r="T276" s="23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2" t="s">
        <v>136</v>
      </c>
      <c r="AU276" s="232" t="s">
        <v>79</v>
      </c>
      <c r="AV276" s="13" t="s">
        <v>79</v>
      </c>
      <c r="AW276" s="13" t="s">
        <v>31</v>
      </c>
      <c r="AX276" s="13" t="s">
        <v>69</v>
      </c>
      <c r="AY276" s="232" t="s">
        <v>121</v>
      </c>
    </row>
    <row r="277" s="13" customFormat="1">
      <c r="A277" s="13"/>
      <c r="B277" s="222"/>
      <c r="C277" s="223"/>
      <c r="D277" s="214" t="s">
        <v>136</v>
      </c>
      <c r="E277" s="224" t="s">
        <v>19</v>
      </c>
      <c r="F277" s="225" t="s">
        <v>365</v>
      </c>
      <c r="G277" s="223"/>
      <c r="H277" s="226">
        <v>651.71299999999997</v>
      </c>
      <c r="I277" s="227"/>
      <c r="J277" s="223"/>
      <c r="K277" s="223"/>
      <c r="L277" s="228"/>
      <c r="M277" s="229"/>
      <c r="N277" s="230"/>
      <c r="O277" s="230"/>
      <c r="P277" s="230"/>
      <c r="Q277" s="230"/>
      <c r="R277" s="230"/>
      <c r="S277" s="230"/>
      <c r="T277" s="23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2" t="s">
        <v>136</v>
      </c>
      <c r="AU277" s="232" t="s">
        <v>79</v>
      </c>
      <c r="AV277" s="13" t="s">
        <v>79</v>
      </c>
      <c r="AW277" s="13" t="s">
        <v>31</v>
      </c>
      <c r="AX277" s="13" t="s">
        <v>69</v>
      </c>
      <c r="AY277" s="232" t="s">
        <v>121</v>
      </c>
    </row>
    <row r="278" s="14" customFormat="1">
      <c r="A278" s="14"/>
      <c r="B278" s="233"/>
      <c r="C278" s="234"/>
      <c r="D278" s="214" t="s">
        <v>136</v>
      </c>
      <c r="E278" s="235" t="s">
        <v>19</v>
      </c>
      <c r="F278" s="236" t="s">
        <v>146</v>
      </c>
      <c r="G278" s="234"/>
      <c r="H278" s="237">
        <v>5438.0429999999997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3" t="s">
        <v>136</v>
      </c>
      <c r="AU278" s="243" t="s">
        <v>79</v>
      </c>
      <c r="AV278" s="14" t="s">
        <v>128</v>
      </c>
      <c r="AW278" s="14" t="s">
        <v>31</v>
      </c>
      <c r="AX278" s="14" t="s">
        <v>77</v>
      </c>
      <c r="AY278" s="243" t="s">
        <v>121</v>
      </c>
    </row>
    <row r="279" s="2" customFormat="1" ht="24.15" customHeight="1">
      <c r="A279" s="39"/>
      <c r="B279" s="40"/>
      <c r="C279" s="201" t="s">
        <v>366</v>
      </c>
      <c r="D279" s="201" t="s">
        <v>123</v>
      </c>
      <c r="E279" s="202" t="s">
        <v>367</v>
      </c>
      <c r="F279" s="203" t="s">
        <v>368</v>
      </c>
      <c r="G279" s="204" t="s">
        <v>283</v>
      </c>
      <c r="H279" s="205">
        <v>109.2</v>
      </c>
      <c r="I279" s="206"/>
      <c r="J279" s="207">
        <f>ROUND(I279*H279,2)</f>
        <v>0</v>
      </c>
      <c r="K279" s="203" t="s">
        <v>127</v>
      </c>
      <c r="L279" s="45"/>
      <c r="M279" s="208" t="s">
        <v>19</v>
      </c>
      <c r="N279" s="209" t="s">
        <v>40</v>
      </c>
      <c r="O279" s="85"/>
      <c r="P279" s="210">
        <f>O279*H279</f>
        <v>0</v>
      </c>
      <c r="Q279" s="210">
        <v>0</v>
      </c>
      <c r="R279" s="210">
        <f>Q279*H279</f>
        <v>0</v>
      </c>
      <c r="S279" s="210">
        <v>0</v>
      </c>
      <c r="T279" s="21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2" t="s">
        <v>128</v>
      </c>
      <c r="AT279" s="212" t="s">
        <v>123</v>
      </c>
      <c r="AU279" s="212" t="s">
        <v>79</v>
      </c>
      <c r="AY279" s="18" t="s">
        <v>121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18" t="s">
        <v>77</v>
      </c>
      <c r="BK279" s="213">
        <f>ROUND(I279*H279,2)</f>
        <v>0</v>
      </c>
      <c r="BL279" s="18" t="s">
        <v>128</v>
      </c>
      <c r="BM279" s="212" t="s">
        <v>369</v>
      </c>
    </row>
    <row r="280" s="2" customFormat="1">
      <c r="A280" s="39"/>
      <c r="B280" s="40"/>
      <c r="C280" s="41"/>
      <c r="D280" s="214" t="s">
        <v>130</v>
      </c>
      <c r="E280" s="41"/>
      <c r="F280" s="215" t="s">
        <v>370</v>
      </c>
      <c r="G280" s="41"/>
      <c r="H280" s="41"/>
      <c r="I280" s="216"/>
      <c r="J280" s="41"/>
      <c r="K280" s="41"/>
      <c r="L280" s="45"/>
      <c r="M280" s="217"/>
      <c r="N280" s="218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130</v>
      </c>
      <c r="AU280" s="18" t="s">
        <v>79</v>
      </c>
    </row>
    <row r="281" s="2" customFormat="1">
      <c r="A281" s="39"/>
      <c r="B281" s="40"/>
      <c r="C281" s="41"/>
      <c r="D281" s="219" t="s">
        <v>132</v>
      </c>
      <c r="E281" s="41"/>
      <c r="F281" s="220" t="s">
        <v>371</v>
      </c>
      <c r="G281" s="41"/>
      <c r="H281" s="41"/>
      <c r="I281" s="216"/>
      <c r="J281" s="41"/>
      <c r="K281" s="41"/>
      <c r="L281" s="45"/>
      <c r="M281" s="217"/>
      <c r="N281" s="218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132</v>
      </c>
      <c r="AU281" s="18" t="s">
        <v>79</v>
      </c>
    </row>
    <row r="282" s="13" customFormat="1">
      <c r="A282" s="13"/>
      <c r="B282" s="222"/>
      <c r="C282" s="223"/>
      <c r="D282" s="214" t="s">
        <v>136</v>
      </c>
      <c r="E282" s="224" t="s">
        <v>19</v>
      </c>
      <c r="F282" s="225" t="s">
        <v>372</v>
      </c>
      <c r="G282" s="223"/>
      <c r="H282" s="226">
        <v>109.2</v>
      </c>
      <c r="I282" s="227"/>
      <c r="J282" s="223"/>
      <c r="K282" s="223"/>
      <c r="L282" s="228"/>
      <c r="M282" s="229"/>
      <c r="N282" s="230"/>
      <c r="O282" s="230"/>
      <c r="P282" s="230"/>
      <c r="Q282" s="230"/>
      <c r="R282" s="230"/>
      <c r="S282" s="230"/>
      <c r="T282" s="23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2" t="s">
        <v>136</v>
      </c>
      <c r="AU282" s="232" t="s">
        <v>79</v>
      </c>
      <c r="AV282" s="13" t="s">
        <v>79</v>
      </c>
      <c r="AW282" s="13" t="s">
        <v>31</v>
      </c>
      <c r="AX282" s="13" t="s">
        <v>77</v>
      </c>
      <c r="AY282" s="232" t="s">
        <v>121</v>
      </c>
    </row>
    <row r="283" s="2" customFormat="1" ht="33" customHeight="1">
      <c r="A283" s="39"/>
      <c r="B283" s="40"/>
      <c r="C283" s="201" t="s">
        <v>373</v>
      </c>
      <c r="D283" s="201" t="s">
        <v>123</v>
      </c>
      <c r="E283" s="202" t="s">
        <v>374</v>
      </c>
      <c r="F283" s="203" t="s">
        <v>375</v>
      </c>
      <c r="G283" s="204" t="s">
        <v>283</v>
      </c>
      <c r="H283" s="205">
        <v>1153.6279999999999</v>
      </c>
      <c r="I283" s="206"/>
      <c r="J283" s="207">
        <f>ROUND(I283*H283,2)</f>
        <v>0</v>
      </c>
      <c r="K283" s="203" t="s">
        <v>127</v>
      </c>
      <c r="L283" s="45"/>
      <c r="M283" s="208" t="s">
        <v>19</v>
      </c>
      <c r="N283" s="209" t="s">
        <v>40</v>
      </c>
      <c r="O283" s="85"/>
      <c r="P283" s="210">
        <f>O283*H283</f>
        <v>0</v>
      </c>
      <c r="Q283" s="210">
        <v>0</v>
      </c>
      <c r="R283" s="210">
        <f>Q283*H283</f>
        <v>0</v>
      </c>
      <c r="S283" s="210">
        <v>0</v>
      </c>
      <c r="T283" s="21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2" t="s">
        <v>128</v>
      </c>
      <c r="AT283" s="212" t="s">
        <v>123</v>
      </c>
      <c r="AU283" s="212" t="s">
        <v>79</v>
      </c>
      <c r="AY283" s="18" t="s">
        <v>121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18" t="s">
        <v>77</v>
      </c>
      <c r="BK283" s="213">
        <f>ROUND(I283*H283,2)</f>
        <v>0</v>
      </c>
      <c r="BL283" s="18" t="s">
        <v>128</v>
      </c>
      <c r="BM283" s="212" t="s">
        <v>376</v>
      </c>
    </row>
    <row r="284" s="2" customFormat="1">
      <c r="A284" s="39"/>
      <c r="B284" s="40"/>
      <c r="C284" s="41"/>
      <c r="D284" s="214" t="s">
        <v>130</v>
      </c>
      <c r="E284" s="41"/>
      <c r="F284" s="215" t="s">
        <v>377</v>
      </c>
      <c r="G284" s="41"/>
      <c r="H284" s="41"/>
      <c r="I284" s="216"/>
      <c r="J284" s="41"/>
      <c r="K284" s="41"/>
      <c r="L284" s="45"/>
      <c r="M284" s="217"/>
      <c r="N284" s="218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130</v>
      </c>
      <c r="AU284" s="18" t="s">
        <v>79</v>
      </c>
    </row>
    <row r="285" s="2" customFormat="1">
      <c r="A285" s="39"/>
      <c r="B285" s="40"/>
      <c r="C285" s="41"/>
      <c r="D285" s="219" t="s">
        <v>132</v>
      </c>
      <c r="E285" s="41"/>
      <c r="F285" s="220" t="s">
        <v>378</v>
      </c>
      <c r="G285" s="41"/>
      <c r="H285" s="41"/>
      <c r="I285" s="216"/>
      <c r="J285" s="41"/>
      <c r="K285" s="41"/>
      <c r="L285" s="45"/>
      <c r="M285" s="217"/>
      <c r="N285" s="218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132</v>
      </c>
      <c r="AU285" s="18" t="s">
        <v>79</v>
      </c>
    </row>
    <row r="286" s="13" customFormat="1">
      <c r="A286" s="13"/>
      <c r="B286" s="222"/>
      <c r="C286" s="223"/>
      <c r="D286" s="214" t="s">
        <v>136</v>
      </c>
      <c r="E286" s="224" t="s">
        <v>19</v>
      </c>
      <c r="F286" s="225" t="s">
        <v>379</v>
      </c>
      <c r="G286" s="223"/>
      <c r="H286" s="226">
        <v>651.71299999999997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2" t="s">
        <v>136</v>
      </c>
      <c r="AU286" s="232" t="s">
        <v>79</v>
      </c>
      <c r="AV286" s="13" t="s">
        <v>79</v>
      </c>
      <c r="AW286" s="13" t="s">
        <v>31</v>
      </c>
      <c r="AX286" s="13" t="s">
        <v>69</v>
      </c>
      <c r="AY286" s="232" t="s">
        <v>121</v>
      </c>
    </row>
    <row r="287" s="13" customFormat="1">
      <c r="A287" s="13"/>
      <c r="B287" s="222"/>
      <c r="C287" s="223"/>
      <c r="D287" s="214" t="s">
        <v>136</v>
      </c>
      <c r="E287" s="224" t="s">
        <v>19</v>
      </c>
      <c r="F287" s="225" t="s">
        <v>380</v>
      </c>
      <c r="G287" s="223"/>
      <c r="H287" s="226">
        <v>434.47500000000002</v>
      </c>
      <c r="I287" s="227"/>
      <c r="J287" s="223"/>
      <c r="K287" s="223"/>
      <c r="L287" s="228"/>
      <c r="M287" s="229"/>
      <c r="N287" s="230"/>
      <c r="O287" s="230"/>
      <c r="P287" s="230"/>
      <c r="Q287" s="230"/>
      <c r="R287" s="230"/>
      <c r="S287" s="230"/>
      <c r="T287" s="23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2" t="s">
        <v>136</v>
      </c>
      <c r="AU287" s="232" t="s">
        <v>79</v>
      </c>
      <c r="AV287" s="13" t="s">
        <v>79</v>
      </c>
      <c r="AW287" s="13" t="s">
        <v>31</v>
      </c>
      <c r="AX287" s="13" t="s">
        <v>69</v>
      </c>
      <c r="AY287" s="232" t="s">
        <v>121</v>
      </c>
    </row>
    <row r="288" s="13" customFormat="1">
      <c r="A288" s="13"/>
      <c r="B288" s="222"/>
      <c r="C288" s="223"/>
      <c r="D288" s="214" t="s">
        <v>136</v>
      </c>
      <c r="E288" s="224" t="s">
        <v>19</v>
      </c>
      <c r="F288" s="225" t="s">
        <v>381</v>
      </c>
      <c r="G288" s="223"/>
      <c r="H288" s="226">
        <v>67.439999999999998</v>
      </c>
      <c r="I288" s="227"/>
      <c r="J288" s="223"/>
      <c r="K288" s="223"/>
      <c r="L288" s="228"/>
      <c r="M288" s="229"/>
      <c r="N288" s="230"/>
      <c r="O288" s="230"/>
      <c r="P288" s="230"/>
      <c r="Q288" s="230"/>
      <c r="R288" s="230"/>
      <c r="S288" s="230"/>
      <c r="T288" s="23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2" t="s">
        <v>136</v>
      </c>
      <c r="AU288" s="232" t="s">
        <v>79</v>
      </c>
      <c r="AV288" s="13" t="s">
        <v>79</v>
      </c>
      <c r="AW288" s="13" t="s">
        <v>31</v>
      </c>
      <c r="AX288" s="13" t="s">
        <v>69</v>
      </c>
      <c r="AY288" s="232" t="s">
        <v>121</v>
      </c>
    </row>
    <row r="289" s="14" customFormat="1">
      <c r="A289" s="14"/>
      <c r="B289" s="233"/>
      <c r="C289" s="234"/>
      <c r="D289" s="214" t="s">
        <v>136</v>
      </c>
      <c r="E289" s="235" t="s">
        <v>19</v>
      </c>
      <c r="F289" s="236" t="s">
        <v>146</v>
      </c>
      <c r="G289" s="234"/>
      <c r="H289" s="237">
        <v>1153.6280000000002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3" t="s">
        <v>136</v>
      </c>
      <c r="AU289" s="243" t="s">
        <v>79</v>
      </c>
      <c r="AV289" s="14" t="s">
        <v>128</v>
      </c>
      <c r="AW289" s="14" t="s">
        <v>31</v>
      </c>
      <c r="AX289" s="14" t="s">
        <v>77</v>
      </c>
      <c r="AY289" s="243" t="s">
        <v>121</v>
      </c>
    </row>
    <row r="290" s="2" customFormat="1" ht="33" customHeight="1">
      <c r="A290" s="39"/>
      <c r="B290" s="40"/>
      <c r="C290" s="201" t="s">
        <v>382</v>
      </c>
      <c r="D290" s="201" t="s">
        <v>123</v>
      </c>
      <c r="E290" s="202" t="s">
        <v>383</v>
      </c>
      <c r="F290" s="203" t="s">
        <v>384</v>
      </c>
      <c r="G290" s="204" t="s">
        <v>283</v>
      </c>
      <c r="H290" s="205">
        <v>157.09999999999999</v>
      </c>
      <c r="I290" s="206"/>
      <c r="J290" s="207">
        <f>ROUND(I290*H290,2)</f>
        <v>0</v>
      </c>
      <c r="K290" s="203" t="s">
        <v>127</v>
      </c>
      <c r="L290" s="45"/>
      <c r="M290" s="208" t="s">
        <v>19</v>
      </c>
      <c r="N290" s="209" t="s">
        <v>40</v>
      </c>
      <c r="O290" s="85"/>
      <c r="P290" s="210">
        <f>O290*H290</f>
        <v>0</v>
      </c>
      <c r="Q290" s="210">
        <v>0</v>
      </c>
      <c r="R290" s="210">
        <f>Q290*H290</f>
        <v>0</v>
      </c>
      <c r="S290" s="210">
        <v>0</v>
      </c>
      <c r="T290" s="21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2" t="s">
        <v>128</v>
      </c>
      <c r="AT290" s="212" t="s">
        <v>123</v>
      </c>
      <c r="AU290" s="212" t="s">
        <v>79</v>
      </c>
      <c r="AY290" s="18" t="s">
        <v>121</v>
      </c>
      <c r="BE290" s="213">
        <f>IF(N290="základní",J290,0)</f>
        <v>0</v>
      </c>
      <c r="BF290" s="213">
        <f>IF(N290="snížená",J290,0)</f>
        <v>0</v>
      </c>
      <c r="BG290" s="213">
        <f>IF(N290="zákl. přenesená",J290,0)</f>
        <v>0</v>
      </c>
      <c r="BH290" s="213">
        <f>IF(N290="sníž. přenesená",J290,0)</f>
        <v>0</v>
      </c>
      <c r="BI290" s="213">
        <f>IF(N290="nulová",J290,0)</f>
        <v>0</v>
      </c>
      <c r="BJ290" s="18" t="s">
        <v>77</v>
      </c>
      <c r="BK290" s="213">
        <f>ROUND(I290*H290,2)</f>
        <v>0</v>
      </c>
      <c r="BL290" s="18" t="s">
        <v>128</v>
      </c>
      <c r="BM290" s="212" t="s">
        <v>385</v>
      </c>
    </row>
    <row r="291" s="2" customFormat="1">
      <c r="A291" s="39"/>
      <c r="B291" s="40"/>
      <c r="C291" s="41"/>
      <c r="D291" s="214" t="s">
        <v>130</v>
      </c>
      <c r="E291" s="41"/>
      <c r="F291" s="215" t="s">
        <v>386</v>
      </c>
      <c r="G291" s="41"/>
      <c r="H291" s="41"/>
      <c r="I291" s="216"/>
      <c r="J291" s="41"/>
      <c r="K291" s="41"/>
      <c r="L291" s="45"/>
      <c r="M291" s="217"/>
      <c r="N291" s="218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130</v>
      </c>
      <c r="AU291" s="18" t="s">
        <v>79</v>
      </c>
    </row>
    <row r="292" s="2" customFormat="1">
      <c r="A292" s="39"/>
      <c r="B292" s="40"/>
      <c r="C292" s="41"/>
      <c r="D292" s="219" t="s">
        <v>132</v>
      </c>
      <c r="E292" s="41"/>
      <c r="F292" s="220" t="s">
        <v>387</v>
      </c>
      <c r="G292" s="41"/>
      <c r="H292" s="41"/>
      <c r="I292" s="216"/>
      <c r="J292" s="41"/>
      <c r="K292" s="41"/>
      <c r="L292" s="45"/>
      <c r="M292" s="217"/>
      <c r="N292" s="21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132</v>
      </c>
      <c r="AU292" s="18" t="s">
        <v>79</v>
      </c>
    </row>
    <row r="293" s="2" customFormat="1">
      <c r="A293" s="39"/>
      <c r="B293" s="40"/>
      <c r="C293" s="41"/>
      <c r="D293" s="214" t="s">
        <v>134</v>
      </c>
      <c r="E293" s="41"/>
      <c r="F293" s="221" t="s">
        <v>388</v>
      </c>
      <c r="G293" s="41"/>
      <c r="H293" s="41"/>
      <c r="I293" s="216"/>
      <c r="J293" s="41"/>
      <c r="K293" s="41"/>
      <c r="L293" s="45"/>
      <c r="M293" s="217"/>
      <c r="N293" s="218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134</v>
      </c>
      <c r="AU293" s="18" t="s">
        <v>79</v>
      </c>
    </row>
    <row r="294" s="13" customFormat="1">
      <c r="A294" s="13"/>
      <c r="B294" s="222"/>
      <c r="C294" s="223"/>
      <c r="D294" s="214" t="s">
        <v>136</v>
      </c>
      <c r="E294" s="224" t="s">
        <v>19</v>
      </c>
      <c r="F294" s="225" t="s">
        <v>389</v>
      </c>
      <c r="G294" s="223"/>
      <c r="H294" s="226">
        <v>116.3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2" t="s">
        <v>136</v>
      </c>
      <c r="AU294" s="232" t="s">
        <v>79</v>
      </c>
      <c r="AV294" s="13" t="s">
        <v>79</v>
      </c>
      <c r="AW294" s="13" t="s">
        <v>31</v>
      </c>
      <c r="AX294" s="13" t="s">
        <v>69</v>
      </c>
      <c r="AY294" s="232" t="s">
        <v>121</v>
      </c>
    </row>
    <row r="295" s="13" customFormat="1">
      <c r="A295" s="13"/>
      <c r="B295" s="222"/>
      <c r="C295" s="223"/>
      <c r="D295" s="214" t="s">
        <v>136</v>
      </c>
      <c r="E295" s="224" t="s">
        <v>19</v>
      </c>
      <c r="F295" s="225" t="s">
        <v>390</v>
      </c>
      <c r="G295" s="223"/>
      <c r="H295" s="226">
        <v>10.800000000000001</v>
      </c>
      <c r="I295" s="227"/>
      <c r="J295" s="223"/>
      <c r="K295" s="223"/>
      <c r="L295" s="228"/>
      <c r="M295" s="229"/>
      <c r="N295" s="230"/>
      <c r="O295" s="230"/>
      <c r="P295" s="230"/>
      <c r="Q295" s="230"/>
      <c r="R295" s="230"/>
      <c r="S295" s="230"/>
      <c r="T295" s="23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2" t="s">
        <v>136</v>
      </c>
      <c r="AU295" s="232" t="s">
        <v>79</v>
      </c>
      <c r="AV295" s="13" t="s">
        <v>79</v>
      </c>
      <c r="AW295" s="13" t="s">
        <v>31</v>
      </c>
      <c r="AX295" s="13" t="s">
        <v>69</v>
      </c>
      <c r="AY295" s="232" t="s">
        <v>121</v>
      </c>
    </row>
    <row r="296" s="13" customFormat="1">
      <c r="A296" s="13"/>
      <c r="B296" s="222"/>
      <c r="C296" s="223"/>
      <c r="D296" s="214" t="s">
        <v>136</v>
      </c>
      <c r="E296" s="224" t="s">
        <v>19</v>
      </c>
      <c r="F296" s="225" t="s">
        <v>391</v>
      </c>
      <c r="G296" s="223"/>
      <c r="H296" s="226">
        <v>20</v>
      </c>
      <c r="I296" s="227"/>
      <c r="J296" s="223"/>
      <c r="K296" s="223"/>
      <c r="L296" s="228"/>
      <c r="M296" s="229"/>
      <c r="N296" s="230"/>
      <c r="O296" s="230"/>
      <c r="P296" s="230"/>
      <c r="Q296" s="230"/>
      <c r="R296" s="230"/>
      <c r="S296" s="230"/>
      <c r="T296" s="23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2" t="s">
        <v>136</v>
      </c>
      <c r="AU296" s="232" t="s">
        <v>79</v>
      </c>
      <c r="AV296" s="13" t="s">
        <v>79</v>
      </c>
      <c r="AW296" s="13" t="s">
        <v>31</v>
      </c>
      <c r="AX296" s="13" t="s">
        <v>69</v>
      </c>
      <c r="AY296" s="232" t="s">
        <v>121</v>
      </c>
    </row>
    <row r="297" s="13" customFormat="1">
      <c r="A297" s="13"/>
      <c r="B297" s="222"/>
      <c r="C297" s="223"/>
      <c r="D297" s="214" t="s">
        <v>136</v>
      </c>
      <c r="E297" s="224" t="s">
        <v>19</v>
      </c>
      <c r="F297" s="225" t="s">
        <v>392</v>
      </c>
      <c r="G297" s="223"/>
      <c r="H297" s="226">
        <v>10</v>
      </c>
      <c r="I297" s="227"/>
      <c r="J297" s="223"/>
      <c r="K297" s="223"/>
      <c r="L297" s="228"/>
      <c r="M297" s="229"/>
      <c r="N297" s="230"/>
      <c r="O297" s="230"/>
      <c r="P297" s="230"/>
      <c r="Q297" s="230"/>
      <c r="R297" s="230"/>
      <c r="S297" s="230"/>
      <c r="T297" s="23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2" t="s">
        <v>136</v>
      </c>
      <c r="AU297" s="232" t="s">
        <v>79</v>
      </c>
      <c r="AV297" s="13" t="s">
        <v>79</v>
      </c>
      <c r="AW297" s="13" t="s">
        <v>31</v>
      </c>
      <c r="AX297" s="13" t="s">
        <v>69</v>
      </c>
      <c r="AY297" s="232" t="s">
        <v>121</v>
      </c>
    </row>
    <row r="298" s="14" customFormat="1">
      <c r="A298" s="14"/>
      <c r="B298" s="233"/>
      <c r="C298" s="234"/>
      <c r="D298" s="214" t="s">
        <v>136</v>
      </c>
      <c r="E298" s="235" t="s">
        <v>19</v>
      </c>
      <c r="F298" s="236" t="s">
        <v>146</v>
      </c>
      <c r="G298" s="234"/>
      <c r="H298" s="237">
        <v>157.09999999999999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136</v>
      </c>
      <c r="AU298" s="243" t="s">
        <v>79</v>
      </c>
      <c r="AV298" s="14" t="s">
        <v>128</v>
      </c>
      <c r="AW298" s="14" t="s">
        <v>31</v>
      </c>
      <c r="AX298" s="14" t="s">
        <v>77</v>
      </c>
      <c r="AY298" s="243" t="s">
        <v>121</v>
      </c>
    </row>
    <row r="299" s="2" customFormat="1" ht="24.15" customHeight="1">
      <c r="A299" s="39"/>
      <c r="B299" s="40"/>
      <c r="C299" s="201" t="s">
        <v>393</v>
      </c>
      <c r="D299" s="201" t="s">
        <v>123</v>
      </c>
      <c r="E299" s="202" t="s">
        <v>394</v>
      </c>
      <c r="F299" s="203" t="s">
        <v>395</v>
      </c>
      <c r="G299" s="204" t="s">
        <v>126</v>
      </c>
      <c r="H299" s="205">
        <v>1720.4000000000001</v>
      </c>
      <c r="I299" s="206"/>
      <c r="J299" s="207">
        <f>ROUND(I299*H299,2)</f>
        <v>0</v>
      </c>
      <c r="K299" s="203" t="s">
        <v>127</v>
      </c>
      <c r="L299" s="45"/>
      <c r="M299" s="208" t="s">
        <v>19</v>
      </c>
      <c r="N299" s="209" t="s">
        <v>40</v>
      </c>
      <c r="O299" s="85"/>
      <c r="P299" s="210">
        <f>O299*H299</f>
        <v>0</v>
      </c>
      <c r="Q299" s="210">
        <v>0</v>
      </c>
      <c r="R299" s="210">
        <f>Q299*H299</f>
        <v>0</v>
      </c>
      <c r="S299" s="210">
        <v>0</v>
      </c>
      <c r="T299" s="21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2" t="s">
        <v>128</v>
      </c>
      <c r="AT299" s="212" t="s">
        <v>123</v>
      </c>
      <c r="AU299" s="212" t="s">
        <v>79</v>
      </c>
      <c r="AY299" s="18" t="s">
        <v>121</v>
      </c>
      <c r="BE299" s="213">
        <f>IF(N299="základní",J299,0)</f>
        <v>0</v>
      </c>
      <c r="BF299" s="213">
        <f>IF(N299="snížená",J299,0)</f>
        <v>0</v>
      </c>
      <c r="BG299" s="213">
        <f>IF(N299="zákl. přenesená",J299,0)</f>
        <v>0</v>
      </c>
      <c r="BH299" s="213">
        <f>IF(N299="sníž. přenesená",J299,0)</f>
        <v>0</v>
      </c>
      <c r="BI299" s="213">
        <f>IF(N299="nulová",J299,0)</f>
        <v>0</v>
      </c>
      <c r="BJ299" s="18" t="s">
        <v>77</v>
      </c>
      <c r="BK299" s="213">
        <f>ROUND(I299*H299,2)</f>
        <v>0</v>
      </c>
      <c r="BL299" s="18" t="s">
        <v>128</v>
      </c>
      <c r="BM299" s="212" t="s">
        <v>396</v>
      </c>
    </row>
    <row r="300" s="2" customFormat="1">
      <c r="A300" s="39"/>
      <c r="B300" s="40"/>
      <c r="C300" s="41"/>
      <c r="D300" s="214" t="s">
        <v>130</v>
      </c>
      <c r="E300" s="41"/>
      <c r="F300" s="215" t="s">
        <v>397</v>
      </c>
      <c r="G300" s="41"/>
      <c r="H300" s="41"/>
      <c r="I300" s="216"/>
      <c r="J300" s="41"/>
      <c r="K300" s="41"/>
      <c r="L300" s="45"/>
      <c r="M300" s="217"/>
      <c r="N300" s="218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130</v>
      </c>
      <c r="AU300" s="18" t="s">
        <v>79</v>
      </c>
    </row>
    <row r="301" s="2" customFormat="1">
      <c r="A301" s="39"/>
      <c r="B301" s="40"/>
      <c r="C301" s="41"/>
      <c r="D301" s="219" t="s">
        <v>132</v>
      </c>
      <c r="E301" s="41"/>
      <c r="F301" s="220" t="s">
        <v>398</v>
      </c>
      <c r="G301" s="41"/>
      <c r="H301" s="41"/>
      <c r="I301" s="216"/>
      <c r="J301" s="41"/>
      <c r="K301" s="41"/>
      <c r="L301" s="45"/>
      <c r="M301" s="217"/>
      <c r="N301" s="218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132</v>
      </c>
      <c r="AU301" s="18" t="s">
        <v>79</v>
      </c>
    </row>
    <row r="302" s="13" customFormat="1">
      <c r="A302" s="13"/>
      <c r="B302" s="222"/>
      <c r="C302" s="223"/>
      <c r="D302" s="214" t="s">
        <v>136</v>
      </c>
      <c r="E302" s="224" t="s">
        <v>19</v>
      </c>
      <c r="F302" s="225" t="s">
        <v>399</v>
      </c>
      <c r="G302" s="223"/>
      <c r="H302" s="226">
        <v>1720.4000000000001</v>
      </c>
      <c r="I302" s="227"/>
      <c r="J302" s="223"/>
      <c r="K302" s="223"/>
      <c r="L302" s="228"/>
      <c r="M302" s="229"/>
      <c r="N302" s="230"/>
      <c r="O302" s="230"/>
      <c r="P302" s="230"/>
      <c r="Q302" s="230"/>
      <c r="R302" s="230"/>
      <c r="S302" s="230"/>
      <c r="T302" s="23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2" t="s">
        <v>136</v>
      </c>
      <c r="AU302" s="232" t="s">
        <v>79</v>
      </c>
      <c r="AV302" s="13" t="s">
        <v>79</v>
      </c>
      <c r="AW302" s="13" t="s">
        <v>31</v>
      </c>
      <c r="AX302" s="13" t="s">
        <v>77</v>
      </c>
      <c r="AY302" s="232" t="s">
        <v>121</v>
      </c>
    </row>
    <row r="303" s="2" customFormat="1" ht="16.5" customHeight="1">
      <c r="A303" s="39"/>
      <c r="B303" s="40"/>
      <c r="C303" s="201" t="s">
        <v>400</v>
      </c>
      <c r="D303" s="201" t="s">
        <v>123</v>
      </c>
      <c r="E303" s="202" t="s">
        <v>401</v>
      </c>
      <c r="F303" s="203" t="s">
        <v>402</v>
      </c>
      <c r="G303" s="204" t="s">
        <v>283</v>
      </c>
      <c r="H303" s="205">
        <v>742.79999999999995</v>
      </c>
      <c r="I303" s="206"/>
      <c r="J303" s="207">
        <f>ROUND(I303*H303,2)</f>
        <v>0</v>
      </c>
      <c r="K303" s="203" t="s">
        <v>127</v>
      </c>
      <c r="L303" s="45"/>
      <c r="M303" s="208" t="s">
        <v>19</v>
      </c>
      <c r="N303" s="209" t="s">
        <v>40</v>
      </c>
      <c r="O303" s="85"/>
      <c r="P303" s="210">
        <f>O303*H303</f>
        <v>0</v>
      </c>
      <c r="Q303" s="210">
        <v>0</v>
      </c>
      <c r="R303" s="210">
        <f>Q303*H303</f>
        <v>0</v>
      </c>
      <c r="S303" s="210">
        <v>0</v>
      </c>
      <c r="T303" s="21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2" t="s">
        <v>128</v>
      </c>
      <c r="AT303" s="212" t="s">
        <v>123</v>
      </c>
      <c r="AU303" s="212" t="s">
        <v>79</v>
      </c>
      <c r="AY303" s="18" t="s">
        <v>121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18" t="s">
        <v>77</v>
      </c>
      <c r="BK303" s="213">
        <f>ROUND(I303*H303,2)</f>
        <v>0</v>
      </c>
      <c r="BL303" s="18" t="s">
        <v>128</v>
      </c>
      <c r="BM303" s="212" t="s">
        <v>403</v>
      </c>
    </row>
    <row r="304" s="2" customFormat="1">
      <c r="A304" s="39"/>
      <c r="B304" s="40"/>
      <c r="C304" s="41"/>
      <c r="D304" s="214" t="s">
        <v>130</v>
      </c>
      <c r="E304" s="41"/>
      <c r="F304" s="215" t="s">
        <v>404</v>
      </c>
      <c r="G304" s="41"/>
      <c r="H304" s="41"/>
      <c r="I304" s="216"/>
      <c r="J304" s="41"/>
      <c r="K304" s="41"/>
      <c r="L304" s="45"/>
      <c r="M304" s="217"/>
      <c r="N304" s="218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130</v>
      </c>
      <c r="AU304" s="18" t="s">
        <v>79</v>
      </c>
    </row>
    <row r="305" s="2" customFormat="1">
      <c r="A305" s="39"/>
      <c r="B305" s="40"/>
      <c r="C305" s="41"/>
      <c r="D305" s="219" t="s">
        <v>132</v>
      </c>
      <c r="E305" s="41"/>
      <c r="F305" s="220" t="s">
        <v>405</v>
      </c>
      <c r="G305" s="41"/>
      <c r="H305" s="41"/>
      <c r="I305" s="216"/>
      <c r="J305" s="41"/>
      <c r="K305" s="41"/>
      <c r="L305" s="45"/>
      <c r="M305" s="217"/>
      <c r="N305" s="218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132</v>
      </c>
      <c r="AU305" s="18" t="s">
        <v>79</v>
      </c>
    </row>
    <row r="306" s="2" customFormat="1">
      <c r="A306" s="39"/>
      <c r="B306" s="40"/>
      <c r="C306" s="41"/>
      <c r="D306" s="214" t="s">
        <v>134</v>
      </c>
      <c r="E306" s="41"/>
      <c r="F306" s="221" t="s">
        <v>406</v>
      </c>
      <c r="G306" s="41"/>
      <c r="H306" s="41"/>
      <c r="I306" s="216"/>
      <c r="J306" s="41"/>
      <c r="K306" s="41"/>
      <c r="L306" s="45"/>
      <c r="M306" s="217"/>
      <c r="N306" s="218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134</v>
      </c>
      <c r="AU306" s="18" t="s">
        <v>79</v>
      </c>
    </row>
    <row r="307" s="13" customFormat="1">
      <c r="A307" s="13"/>
      <c r="B307" s="222"/>
      <c r="C307" s="223"/>
      <c r="D307" s="214" t="s">
        <v>136</v>
      </c>
      <c r="E307" s="224" t="s">
        <v>19</v>
      </c>
      <c r="F307" s="225" t="s">
        <v>407</v>
      </c>
      <c r="G307" s="223"/>
      <c r="H307" s="226">
        <v>742.79999999999995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2" t="s">
        <v>136</v>
      </c>
      <c r="AU307" s="232" t="s">
        <v>79</v>
      </c>
      <c r="AV307" s="13" t="s">
        <v>79</v>
      </c>
      <c r="AW307" s="13" t="s">
        <v>31</v>
      </c>
      <c r="AX307" s="13" t="s">
        <v>77</v>
      </c>
      <c r="AY307" s="232" t="s">
        <v>121</v>
      </c>
    </row>
    <row r="308" s="2" customFormat="1" ht="16.5" customHeight="1">
      <c r="A308" s="39"/>
      <c r="B308" s="40"/>
      <c r="C308" s="201" t="s">
        <v>408</v>
      </c>
      <c r="D308" s="201" t="s">
        <v>123</v>
      </c>
      <c r="E308" s="202" t="s">
        <v>409</v>
      </c>
      <c r="F308" s="203" t="s">
        <v>410</v>
      </c>
      <c r="G308" s="204" t="s">
        <v>283</v>
      </c>
      <c r="H308" s="205">
        <v>7655.1700000000001</v>
      </c>
      <c r="I308" s="206"/>
      <c r="J308" s="207">
        <f>ROUND(I308*H308,2)</f>
        <v>0</v>
      </c>
      <c r="K308" s="203" t="s">
        <v>127</v>
      </c>
      <c r="L308" s="45"/>
      <c r="M308" s="208" t="s">
        <v>19</v>
      </c>
      <c r="N308" s="209" t="s">
        <v>40</v>
      </c>
      <c r="O308" s="85"/>
      <c r="P308" s="210">
        <f>O308*H308</f>
        <v>0</v>
      </c>
      <c r="Q308" s="210">
        <v>0</v>
      </c>
      <c r="R308" s="210">
        <f>Q308*H308</f>
        <v>0</v>
      </c>
      <c r="S308" s="210">
        <v>0</v>
      </c>
      <c r="T308" s="21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2" t="s">
        <v>128</v>
      </c>
      <c r="AT308" s="212" t="s">
        <v>123</v>
      </c>
      <c r="AU308" s="212" t="s">
        <v>79</v>
      </c>
      <c r="AY308" s="18" t="s">
        <v>121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18" t="s">
        <v>77</v>
      </c>
      <c r="BK308" s="213">
        <f>ROUND(I308*H308,2)</f>
        <v>0</v>
      </c>
      <c r="BL308" s="18" t="s">
        <v>128</v>
      </c>
      <c r="BM308" s="212" t="s">
        <v>411</v>
      </c>
    </row>
    <row r="309" s="2" customFormat="1">
      <c r="A309" s="39"/>
      <c r="B309" s="40"/>
      <c r="C309" s="41"/>
      <c r="D309" s="214" t="s">
        <v>130</v>
      </c>
      <c r="E309" s="41"/>
      <c r="F309" s="215" t="s">
        <v>412</v>
      </c>
      <c r="G309" s="41"/>
      <c r="H309" s="41"/>
      <c r="I309" s="216"/>
      <c r="J309" s="41"/>
      <c r="K309" s="41"/>
      <c r="L309" s="45"/>
      <c r="M309" s="217"/>
      <c r="N309" s="218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130</v>
      </c>
      <c r="AU309" s="18" t="s">
        <v>79</v>
      </c>
    </row>
    <row r="310" s="2" customFormat="1">
      <c r="A310" s="39"/>
      <c r="B310" s="40"/>
      <c r="C310" s="41"/>
      <c r="D310" s="219" t="s">
        <v>132</v>
      </c>
      <c r="E310" s="41"/>
      <c r="F310" s="220" t="s">
        <v>413</v>
      </c>
      <c r="G310" s="41"/>
      <c r="H310" s="41"/>
      <c r="I310" s="216"/>
      <c r="J310" s="41"/>
      <c r="K310" s="41"/>
      <c r="L310" s="45"/>
      <c r="M310" s="217"/>
      <c r="N310" s="218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132</v>
      </c>
      <c r="AU310" s="18" t="s">
        <v>79</v>
      </c>
    </row>
    <row r="311" s="2" customFormat="1">
      <c r="A311" s="39"/>
      <c r="B311" s="40"/>
      <c r="C311" s="41"/>
      <c r="D311" s="214" t="s">
        <v>134</v>
      </c>
      <c r="E311" s="41"/>
      <c r="F311" s="221" t="s">
        <v>414</v>
      </c>
      <c r="G311" s="41"/>
      <c r="H311" s="41"/>
      <c r="I311" s="216"/>
      <c r="J311" s="41"/>
      <c r="K311" s="41"/>
      <c r="L311" s="45"/>
      <c r="M311" s="217"/>
      <c r="N311" s="218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134</v>
      </c>
      <c r="AU311" s="18" t="s">
        <v>79</v>
      </c>
    </row>
    <row r="312" s="13" customFormat="1">
      <c r="A312" s="13"/>
      <c r="B312" s="222"/>
      <c r="C312" s="223"/>
      <c r="D312" s="214" t="s">
        <v>136</v>
      </c>
      <c r="E312" s="224" t="s">
        <v>19</v>
      </c>
      <c r="F312" s="225" t="s">
        <v>415</v>
      </c>
      <c r="G312" s="223"/>
      <c r="H312" s="226">
        <v>718.79999999999995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2" t="s">
        <v>136</v>
      </c>
      <c r="AU312" s="232" t="s">
        <v>79</v>
      </c>
      <c r="AV312" s="13" t="s">
        <v>79</v>
      </c>
      <c r="AW312" s="13" t="s">
        <v>31</v>
      </c>
      <c r="AX312" s="13" t="s">
        <v>69</v>
      </c>
      <c r="AY312" s="232" t="s">
        <v>121</v>
      </c>
    </row>
    <row r="313" s="13" customFormat="1">
      <c r="A313" s="13"/>
      <c r="B313" s="222"/>
      <c r="C313" s="223"/>
      <c r="D313" s="214" t="s">
        <v>136</v>
      </c>
      <c r="E313" s="224" t="s">
        <v>19</v>
      </c>
      <c r="F313" s="225" t="s">
        <v>416</v>
      </c>
      <c r="G313" s="223"/>
      <c r="H313" s="226">
        <v>4524.9300000000003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2" t="s">
        <v>136</v>
      </c>
      <c r="AU313" s="232" t="s">
        <v>79</v>
      </c>
      <c r="AV313" s="13" t="s">
        <v>79</v>
      </c>
      <c r="AW313" s="13" t="s">
        <v>31</v>
      </c>
      <c r="AX313" s="13" t="s">
        <v>69</v>
      </c>
      <c r="AY313" s="232" t="s">
        <v>121</v>
      </c>
    </row>
    <row r="314" s="13" customFormat="1">
      <c r="A314" s="13"/>
      <c r="B314" s="222"/>
      <c r="C314" s="223"/>
      <c r="D314" s="214" t="s">
        <v>136</v>
      </c>
      <c r="E314" s="224" t="s">
        <v>19</v>
      </c>
      <c r="F314" s="225" t="s">
        <v>353</v>
      </c>
      <c r="G314" s="223"/>
      <c r="H314" s="226">
        <v>502.76999999999998</v>
      </c>
      <c r="I314" s="227"/>
      <c r="J314" s="223"/>
      <c r="K314" s="223"/>
      <c r="L314" s="228"/>
      <c r="M314" s="229"/>
      <c r="N314" s="230"/>
      <c r="O314" s="230"/>
      <c r="P314" s="230"/>
      <c r="Q314" s="230"/>
      <c r="R314" s="230"/>
      <c r="S314" s="230"/>
      <c r="T314" s="23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2" t="s">
        <v>136</v>
      </c>
      <c r="AU314" s="232" t="s">
        <v>79</v>
      </c>
      <c r="AV314" s="13" t="s">
        <v>79</v>
      </c>
      <c r="AW314" s="13" t="s">
        <v>31</v>
      </c>
      <c r="AX314" s="13" t="s">
        <v>69</v>
      </c>
      <c r="AY314" s="232" t="s">
        <v>121</v>
      </c>
    </row>
    <row r="315" s="13" customFormat="1">
      <c r="A315" s="13"/>
      <c r="B315" s="222"/>
      <c r="C315" s="223"/>
      <c r="D315" s="214" t="s">
        <v>136</v>
      </c>
      <c r="E315" s="224" t="s">
        <v>19</v>
      </c>
      <c r="F315" s="225" t="s">
        <v>364</v>
      </c>
      <c r="G315" s="223"/>
      <c r="H315" s="226">
        <v>103.33</v>
      </c>
      <c r="I315" s="227"/>
      <c r="J315" s="223"/>
      <c r="K315" s="223"/>
      <c r="L315" s="228"/>
      <c r="M315" s="229"/>
      <c r="N315" s="230"/>
      <c r="O315" s="230"/>
      <c r="P315" s="230"/>
      <c r="Q315" s="230"/>
      <c r="R315" s="230"/>
      <c r="S315" s="230"/>
      <c r="T315" s="23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2" t="s">
        <v>136</v>
      </c>
      <c r="AU315" s="232" t="s">
        <v>79</v>
      </c>
      <c r="AV315" s="13" t="s">
        <v>79</v>
      </c>
      <c r="AW315" s="13" t="s">
        <v>31</v>
      </c>
      <c r="AX315" s="13" t="s">
        <v>69</v>
      </c>
      <c r="AY315" s="232" t="s">
        <v>121</v>
      </c>
    </row>
    <row r="316" s="13" customFormat="1">
      <c r="A316" s="13"/>
      <c r="B316" s="222"/>
      <c r="C316" s="223"/>
      <c r="D316" s="214" t="s">
        <v>136</v>
      </c>
      <c r="E316" s="224" t="s">
        <v>19</v>
      </c>
      <c r="F316" s="225" t="s">
        <v>417</v>
      </c>
      <c r="G316" s="223"/>
      <c r="H316" s="226">
        <v>67.439999999999998</v>
      </c>
      <c r="I316" s="227"/>
      <c r="J316" s="223"/>
      <c r="K316" s="223"/>
      <c r="L316" s="228"/>
      <c r="M316" s="229"/>
      <c r="N316" s="230"/>
      <c r="O316" s="230"/>
      <c r="P316" s="230"/>
      <c r="Q316" s="230"/>
      <c r="R316" s="230"/>
      <c r="S316" s="230"/>
      <c r="T316" s="23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2" t="s">
        <v>136</v>
      </c>
      <c r="AU316" s="232" t="s">
        <v>79</v>
      </c>
      <c r="AV316" s="13" t="s">
        <v>79</v>
      </c>
      <c r="AW316" s="13" t="s">
        <v>31</v>
      </c>
      <c r="AX316" s="13" t="s">
        <v>69</v>
      </c>
      <c r="AY316" s="232" t="s">
        <v>121</v>
      </c>
    </row>
    <row r="317" s="13" customFormat="1">
      <c r="A317" s="13"/>
      <c r="B317" s="222"/>
      <c r="C317" s="223"/>
      <c r="D317" s="214" t="s">
        <v>136</v>
      </c>
      <c r="E317" s="224" t="s">
        <v>19</v>
      </c>
      <c r="F317" s="225" t="s">
        <v>418</v>
      </c>
      <c r="G317" s="223"/>
      <c r="H317" s="226">
        <v>434.47500000000002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2" t="s">
        <v>136</v>
      </c>
      <c r="AU317" s="232" t="s">
        <v>79</v>
      </c>
      <c r="AV317" s="13" t="s">
        <v>79</v>
      </c>
      <c r="AW317" s="13" t="s">
        <v>31</v>
      </c>
      <c r="AX317" s="13" t="s">
        <v>69</v>
      </c>
      <c r="AY317" s="232" t="s">
        <v>121</v>
      </c>
    </row>
    <row r="318" s="13" customFormat="1">
      <c r="A318" s="13"/>
      <c r="B318" s="222"/>
      <c r="C318" s="223"/>
      <c r="D318" s="214" t="s">
        <v>136</v>
      </c>
      <c r="E318" s="224" t="s">
        <v>19</v>
      </c>
      <c r="F318" s="225" t="s">
        <v>419</v>
      </c>
      <c r="G318" s="223"/>
      <c r="H318" s="226">
        <v>1303.425</v>
      </c>
      <c r="I318" s="227"/>
      <c r="J318" s="223"/>
      <c r="K318" s="223"/>
      <c r="L318" s="228"/>
      <c r="M318" s="229"/>
      <c r="N318" s="230"/>
      <c r="O318" s="230"/>
      <c r="P318" s="230"/>
      <c r="Q318" s="230"/>
      <c r="R318" s="230"/>
      <c r="S318" s="230"/>
      <c r="T318" s="23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2" t="s">
        <v>136</v>
      </c>
      <c r="AU318" s="232" t="s">
        <v>79</v>
      </c>
      <c r="AV318" s="13" t="s">
        <v>79</v>
      </c>
      <c r="AW318" s="13" t="s">
        <v>31</v>
      </c>
      <c r="AX318" s="13" t="s">
        <v>69</v>
      </c>
      <c r="AY318" s="232" t="s">
        <v>121</v>
      </c>
    </row>
    <row r="319" s="14" customFormat="1">
      <c r="A319" s="14"/>
      <c r="B319" s="233"/>
      <c r="C319" s="234"/>
      <c r="D319" s="214" t="s">
        <v>136</v>
      </c>
      <c r="E319" s="235" t="s">
        <v>19</v>
      </c>
      <c r="F319" s="236" t="s">
        <v>146</v>
      </c>
      <c r="G319" s="234"/>
      <c r="H319" s="237">
        <v>7655.1700000000001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3" t="s">
        <v>136</v>
      </c>
      <c r="AU319" s="243" t="s">
        <v>79</v>
      </c>
      <c r="AV319" s="14" t="s">
        <v>128</v>
      </c>
      <c r="AW319" s="14" t="s">
        <v>31</v>
      </c>
      <c r="AX319" s="14" t="s">
        <v>77</v>
      </c>
      <c r="AY319" s="243" t="s">
        <v>121</v>
      </c>
    </row>
    <row r="320" s="2" customFormat="1" ht="21.75" customHeight="1">
      <c r="A320" s="39"/>
      <c r="B320" s="40"/>
      <c r="C320" s="201" t="s">
        <v>420</v>
      </c>
      <c r="D320" s="201" t="s">
        <v>123</v>
      </c>
      <c r="E320" s="202" t="s">
        <v>421</v>
      </c>
      <c r="F320" s="203" t="s">
        <v>422</v>
      </c>
      <c r="G320" s="204" t="s">
        <v>165</v>
      </c>
      <c r="H320" s="205">
        <v>332</v>
      </c>
      <c r="I320" s="206"/>
      <c r="J320" s="207">
        <f>ROUND(I320*H320,2)</f>
        <v>0</v>
      </c>
      <c r="K320" s="203" t="s">
        <v>127</v>
      </c>
      <c r="L320" s="45"/>
      <c r="M320" s="208" t="s">
        <v>19</v>
      </c>
      <c r="N320" s="209" t="s">
        <v>40</v>
      </c>
      <c r="O320" s="85"/>
      <c r="P320" s="210">
        <f>O320*H320</f>
        <v>0</v>
      </c>
      <c r="Q320" s="210">
        <v>0</v>
      </c>
      <c r="R320" s="210">
        <f>Q320*H320</f>
        <v>0</v>
      </c>
      <c r="S320" s="210">
        <v>0</v>
      </c>
      <c r="T320" s="21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2" t="s">
        <v>128</v>
      </c>
      <c r="AT320" s="212" t="s">
        <v>123</v>
      </c>
      <c r="AU320" s="212" t="s">
        <v>79</v>
      </c>
      <c r="AY320" s="18" t="s">
        <v>121</v>
      </c>
      <c r="BE320" s="213">
        <f>IF(N320="základní",J320,0)</f>
        <v>0</v>
      </c>
      <c r="BF320" s="213">
        <f>IF(N320="snížená",J320,0)</f>
        <v>0</v>
      </c>
      <c r="BG320" s="213">
        <f>IF(N320="zákl. přenesená",J320,0)</f>
        <v>0</v>
      </c>
      <c r="BH320" s="213">
        <f>IF(N320="sníž. přenesená",J320,0)</f>
        <v>0</v>
      </c>
      <c r="BI320" s="213">
        <f>IF(N320="nulová",J320,0)</f>
        <v>0</v>
      </c>
      <c r="BJ320" s="18" t="s">
        <v>77</v>
      </c>
      <c r="BK320" s="213">
        <f>ROUND(I320*H320,2)</f>
        <v>0</v>
      </c>
      <c r="BL320" s="18" t="s">
        <v>128</v>
      </c>
      <c r="BM320" s="212" t="s">
        <v>423</v>
      </c>
    </row>
    <row r="321" s="2" customFormat="1">
      <c r="A321" s="39"/>
      <c r="B321" s="40"/>
      <c r="C321" s="41"/>
      <c r="D321" s="214" t="s">
        <v>130</v>
      </c>
      <c r="E321" s="41"/>
      <c r="F321" s="215" t="s">
        <v>424</v>
      </c>
      <c r="G321" s="41"/>
      <c r="H321" s="41"/>
      <c r="I321" s="216"/>
      <c r="J321" s="41"/>
      <c r="K321" s="41"/>
      <c r="L321" s="45"/>
      <c r="M321" s="217"/>
      <c r="N321" s="218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130</v>
      </c>
      <c r="AU321" s="18" t="s">
        <v>79</v>
      </c>
    </row>
    <row r="322" s="2" customFormat="1">
      <c r="A322" s="39"/>
      <c r="B322" s="40"/>
      <c r="C322" s="41"/>
      <c r="D322" s="219" t="s">
        <v>132</v>
      </c>
      <c r="E322" s="41"/>
      <c r="F322" s="220" t="s">
        <v>425</v>
      </c>
      <c r="G322" s="41"/>
      <c r="H322" s="41"/>
      <c r="I322" s="216"/>
      <c r="J322" s="41"/>
      <c r="K322" s="41"/>
      <c r="L322" s="45"/>
      <c r="M322" s="217"/>
      <c r="N322" s="218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132</v>
      </c>
      <c r="AU322" s="18" t="s">
        <v>79</v>
      </c>
    </row>
    <row r="323" s="2" customFormat="1">
      <c r="A323" s="39"/>
      <c r="B323" s="40"/>
      <c r="C323" s="41"/>
      <c r="D323" s="214" t="s">
        <v>134</v>
      </c>
      <c r="E323" s="41"/>
      <c r="F323" s="221" t="s">
        <v>426</v>
      </c>
      <c r="G323" s="41"/>
      <c r="H323" s="41"/>
      <c r="I323" s="216"/>
      <c r="J323" s="41"/>
      <c r="K323" s="41"/>
      <c r="L323" s="45"/>
      <c r="M323" s="217"/>
      <c r="N323" s="218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134</v>
      </c>
      <c r="AU323" s="18" t="s">
        <v>79</v>
      </c>
    </row>
    <row r="324" s="13" customFormat="1">
      <c r="A324" s="13"/>
      <c r="B324" s="222"/>
      <c r="C324" s="223"/>
      <c r="D324" s="214" t="s">
        <v>136</v>
      </c>
      <c r="E324" s="224" t="s">
        <v>19</v>
      </c>
      <c r="F324" s="225" t="s">
        <v>427</v>
      </c>
      <c r="G324" s="223"/>
      <c r="H324" s="226">
        <v>332</v>
      </c>
      <c r="I324" s="227"/>
      <c r="J324" s="223"/>
      <c r="K324" s="223"/>
      <c r="L324" s="228"/>
      <c r="M324" s="229"/>
      <c r="N324" s="230"/>
      <c r="O324" s="230"/>
      <c r="P324" s="230"/>
      <c r="Q324" s="230"/>
      <c r="R324" s="230"/>
      <c r="S324" s="230"/>
      <c r="T324" s="23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2" t="s">
        <v>136</v>
      </c>
      <c r="AU324" s="232" t="s">
        <v>79</v>
      </c>
      <c r="AV324" s="13" t="s">
        <v>79</v>
      </c>
      <c r="AW324" s="13" t="s">
        <v>31</v>
      </c>
      <c r="AX324" s="13" t="s">
        <v>77</v>
      </c>
      <c r="AY324" s="232" t="s">
        <v>121</v>
      </c>
    </row>
    <row r="325" s="2" customFormat="1" ht="24.15" customHeight="1">
      <c r="A325" s="39"/>
      <c r="B325" s="40"/>
      <c r="C325" s="201" t="s">
        <v>428</v>
      </c>
      <c r="D325" s="201" t="s">
        <v>123</v>
      </c>
      <c r="E325" s="202" t="s">
        <v>429</v>
      </c>
      <c r="F325" s="203" t="s">
        <v>430</v>
      </c>
      <c r="G325" s="204" t="s">
        <v>165</v>
      </c>
      <c r="H325" s="205">
        <v>61</v>
      </c>
      <c r="I325" s="206"/>
      <c r="J325" s="207">
        <f>ROUND(I325*H325,2)</f>
        <v>0</v>
      </c>
      <c r="K325" s="203" t="s">
        <v>127</v>
      </c>
      <c r="L325" s="45"/>
      <c r="M325" s="208" t="s">
        <v>19</v>
      </c>
      <c r="N325" s="209" t="s">
        <v>40</v>
      </c>
      <c r="O325" s="85"/>
      <c r="P325" s="210">
        <f>O325*H325</f>
        <v>0</v>
      </c>
      <c r="Q325" s="210">
        <v>0</v>
      </c>
      <c r="R325" s="210">
        <f>Q325*H325</f>
        <v>0</v>
      </c>
      <c r="S325" s="210">
        <v>0</v>
      </c>
      <c r="T325" s="21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2" t="s">
        <v>128</v>
      </c>
      <c r="AT325" s="212" t="s">
        <v>123</v>
      </c>
      <c r="AU325" s="212" t="s">
        <v>79</v>
      </c>
      <c r="AY325" s="18" t="s">
        <v>121</v>
      </c>
      <c r="BE325" s="213">
        <f>IF(N325="základní",J325,0)</f>
        <v>0</v>
      </c>
      <c r="BF325" s="213">
        <f>IF(N325="snížená",J325,0)</f>
        <v>0</v>
      </c>
      <c r="BG325" s="213">
        <f>IF(N325="zákl. přenesená",J325,0)</f>
        <v>0</v>
      </c>
      <c r="BH325" s="213">
        <f>IF(N325="sníž. přenesená",J325,0)</f>
        <v>0</v>
      </c>
      <c r="BI325" s="213">
        <f>IF(N325="nulová",J325,0)</f>
        <v>0</v>
      </c>
      <c r="BJ325" s="18" t="s">
        <v>77</v>
      </c>
      <c r="BK325" s="213">
        <f>ROUND(I325*H325,2)</f>
        <v>0</v>
      </c>
      <c r="BL325" s="18" t="s">
        <v>128</v>
      </c>
      <c r="BM325" s="212" t="s">
        <v>431</v>
      </c>
    </row>
    <row r="326" s="2" customFormat="1">
      <c r="A326" s="39"/>
      <c r="B326" s="40"/>
      <c r="C326" s="41"/>
      <c r="D326" s="214" t="s">
        <v>130</v>
      </c>
      <c r="E326" s="41"/>
      <c r="F326" s="215" t="s">
        <v>432</v>
      </c>
      <c r="G326" s="41"/>
      <c r="H326" s="41"/>
      <c r="I326" s="216"/>
      <c r="J326" s="41"/>
      <c r="K326" s="41"/>
      <c r="L326" s="45"/>
      <c r="M326" s="217"/>
      <c r="N326" s="218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130</v>
      </c>
      <c r="AU326" s="18" t="s">
        <v>79</v>
      </c>
    </row>
    <row r="327" s="2" customFormat="1">
      <c r="A327" s="39"/>
      <c r="B327" s="40"/>
      <c r="C327" s="41"/>
      <c r="D327" s="219" t="s">
        <v>132</v>
      </c>
      <c r="E327" s="41"/>
      <c r="F327" s="220" t="s">
        <v>433</v>
      </c>
      <c r="G327" s="41"/>
      <c r="H327" s="41"/>
      <c r="I327" s="216"/>
      <c r="J327" s="41"/>
      <c r="K327" s="41"/>
      <c r="L327" s="45"/>
      <c r="M327" s="217"/>
      <c r="N327" s="218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132</v>
      </c>
      <c r="AU327" s="18" t="s">
        <v>79</v>
      </c>
    </row>
    <row r="328" s="2" customFormat="1">
      <c r="A328" s="39"/>
      <c r="B328" s="40"/>
      <c r="C328" s="41"/>
      <c r="D328" s="214" t="s">
        <v>134</v>
      </c>
      <c r="E328" s="41"/>
      <c r="F328" s="221" t="s">
        <v>426</v>
      </c>
      <c r="G328" s="41"/>
      <c r="H328" s="41"/>
      <c r="I328" s="216"/>
      <c r="J328" s="41"/>
      <c r="K328" s="41"/>
      <c r="L328" s="45"/>
      <c r="M328" s="217"/>
      <c r="N328" s="218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134</v>
      </c>
      <c r="AU328" s="18" t="s">
        <v>79</v>
      </c>
    </row>
    <row r="329" s="13" customFormat="1">
      <c r="A329" s="13"/>
      <c r="B329" s="222"/>
      <c r="C329" s="223"/>
      <c r="D329" s="214" t="s">
        <v>136</v>
      </c>
      <c r="E329" s="224" t="s">
        <v>19</v>
      </c>
      <c r="F329" s="225" t="s">
        <v>434</v>
      </c>
      <c r="G329" s="223"/>
      <c r="H329" s="226">
        <v>61</v>
      </c>
      <c r="I329" s="227"/>
      <c r="J329" s="223"/>
      <c r="K329" s="223"/>
      <c r="L329" s="228"/>
      <c r="M329" s="229"/>
      <c r="N329" s="230"/>
      <c r="O329" s="230"/>
      <c r="P329" s="230"/>
      <c r="Q329" s="230"/>
      <c r="R329" s="230"/>
      <c r="S329" s="230"/>
      <c r="T329" s="23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2" t="s">
        <v>136</v>
      </c>
      <c r="AU329" s="232" t="s">
        <v>79</v>
      </c>
      <c r="AV329" s="13" t="s">
        <v>79</v>
      </c>
      <c r="AW329" s="13" t="s">
        <v>31</v>
      </c>
      <c r="AX329" s="13" t="s">
        <v>77</v>
      </c>
      <c r="AY329" s="232" t="s">
        <v>121</v>
      </c>
    </row>
    <row r="330" s="2" customFormat="1" ht="24.15" customHeight="1">
      <c r="A330" s="39"/>
      <c r="B330" s="40"/>
      <c r="C330" s="201" t="s">
        <v>435</v>
      </c>
      <c r="D330" s="201" t="s">
        <v>123</v>
      </c>
      <c r="E330" s="202" t="s">
        <v>436</v>
      </c>
      <c r="F330" s="203" t="s">
        <v>437</v>
      </c>
      <c r="G330" s="204" t="s">
        <v>165</v>
      </c>
      <c r="H330" s="205">
        <v>10</v>
      </c>
      <c r="I330" s="206"/>
      <c r="J330" s="207">
        <f>ROUND(I330*H330,2)</f>
        <v>0</v>
      </c>
      <c r="K330" s="203" t="s">
        <v>127</v>
      </c>
      <c r="L330" s="45"/>
      <c r="M330" s="208" t="s">
        <v>19</v>
      </c>
      <c r="N330" s="209" t="s">
        <v>40</v>
      </c>
      <c r="O330" s="85"/>
      <c r="P330" s="210">
        <f>O330*H330</f>
        <v>0</v>
      </c>
      <c r="Q330" s="210">
        <v>0</v>
      </c>
      <c r="R330" s="210">
        <f>Q330*H330</f>
        <v>0</v>
      </c>
      <c r="S330" s="210">
        <v>0</v>
      </c>
      <c r="T330" s="21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2" t="s">
        <v>128</v>
      </c>
      <c r="AT330" s="212" t="s">
        <v>123</v>
      </c>
      <c r="AU330" s="212" t="s">
        <v>79</v>
      </c>
      <c r="AY330" s="18" t="s">
        <v>121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18" t="s">
        <v>77</v>
      </c>
      <c r="BK330" s="213">
        <f>ROUND(I330*H330,2)</f>
        <v>0</v>
      </c>
      <c r="BL330" s="18" t="s">
        <v>128</v>
      </c>
      <c r="BM330" s="212" t="s">
        <v>438</v>
      </c>
    </row>
    <row r="331" s="2" customFormat="1">
      <c r="A331" s="39"/>
      <c r="B331" s="40"/>
      <c r="C331" s="41"/>
      <c r="D331" s="214" t="s">
        <v>130</v>
      </c>
      <c r="E331" s="41"/>
      <c r="F331" s="215" t="s">
        <v>439</v>
      </c>
      <c r="G331" s="41"/>
      <c r="H331" s="41"/>
      <c r="I331" s="216"/>
      <c r="J331" s="41"/>
      <c r="K331" s="41"/>
      <c r="L331" s="45"/>
      <c r="M331" s="217"/>
      <c r="N331" s="218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130</v>
      </c>
      <c r="AU331" s="18" t="s">
        <v>79</v>
      </c>
    </row>
    <row r="332" s="2" customFormat="1">
      <c r="A332" s="39"/>
      <c r="B332" s="40"/>
      <c r="C332" s="41"/>
      <c r="D332" s="219" t="s">
        <v>132</v>
      </c>
      <c r="E332" s="41"/>
      <c r="F332" s="220" t="s">
        <v>440</v>
      </c>
      <c r="G332" s="41"/>
      <c r="H332" s="41"/>
      <c r="I332" s="216"/>
      <c r="J332" s="41"/>
      <c r="K332" s="41"/>
      <c r="L332" s="45"/>
      <c r="M332" s="217"/>
      <c r="N332" s="218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132</v>
      </c>
      <c r="AU332" s="18" t="s">
        <v>79</v>
      </c>
    </row>
    <row r="333" s="2" customFormat="1">
      <c r="A333" s="39"/>
      <c r="B333" s="40"/>
      <c r="C333" s="41"/>
      <c r="D333" s="214" t="s">
        <v>134</v>
      </c>
      <c r="E333" s="41"/>
      <c r="F333" s="221" t="s">
        <v>426</v>
      </c>
      <c r="G333" s="41"/>
      <c r="H333" s="41"/>
      <c r="I333" s="216"/>
      <c r="J333" s="41"/>
      <c r="K333" s="41"/>
      <c r="L333" s="45"/>
      <c r="M333" s="217"/>
      <c r="N333" s="218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134</v>
      </c>
      <c r="AU333" s="18" t="s">
        <v>79</v>
      </c>
    </row>
    <row r="334" s="13" customFormat="1">
      <c r="A334" s="13"/>
      <c r="B334" s="222"/>
      <c r="C334" s="223"/>
      <c r="D334" s="214" t="s">
        <v>136</v>
      </c>
      <c r="E334" s="224" t="s">
        <v>19</v>
      </c>
      <c r="F334" s="225" t="s">
        <v>441</v>
      </c>
      <c r="G334" s="223"/>
      <c r="H334" s="226">
        <v>10</v>
      </c>
      <c r="I334" s="227"/>
      <c r="J334" s="223"/>
      <c r="K334" s="223"/>
      <c r="L334" s="228"/>
      <c r="M334" s="229"/>
      <c r="N334" s="230"/>
      <c r="O334" s="230"/>
      <c r="P334" s="230"/>
      <c r="Q334" s="230"/>
      <c r="R334" s="230"/>
      <c r="S334" s="230"/>
      <c r="T334" s="23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2" t="s">
        <v>136</v>
      </c>
      <c r="AU334" s="232" t="s">
        <v>79</v>
      </c>
      <c r="AV334" s="13" t="s">
        <v>79</v>
      </c>
      <c r="AW334" s="13" t="s">
        <v>31</v>
      </c>
      <c r="AX334" s="13" t="s">
        <v>77</v>
      </c>
      <c r="AY334" s="232" t="s">
        <v>121</v>
      </c>
    </row>
    <row r="335" s="2" customFormat="1" ht="24.15" customHeight="1">
      <c r="A335" s="39"/>
      <c r="B335" s="40"/>
      <c r="C335" s="201" t="s">
        <v>442</v>
      </c>
      <c r="D335" s="201" t="s">
        <v>123</v>
      </c>
      <c r="E335" s="202" t="s">
        <v>443</v>
      </c>
      <c r="F335" s="203" t="s">
        <v>444</v>
      </c>
      <c r="G335" s="204" t="s">
        <v>165</v>
      </c>
      <c r="H335" s="205">
        <v>3</v>
      </c>
      <c r="I335" s="206"/>
      <c r="J335" s="207">
        <f>ROUND(I335*H335,2)</f>
        <v>0</v>
      </c>
      <c r="K335" s="203" t="s">
        <v>127</v>
      </c>
      <c r="L335" s="45"/>
      <c r="M335" s="208" t="s">
        <v>19</v>
      </c>
      <c r="N335" s="209" t="s">
        <v>40</v>
      </c>
      <c r="O335" s="85"/>
      <c r="P335" s="210">
        <f>O335*H335</f>
        <v>0</v>
      </c>
      <c r="Q335" s="210">
        <v>0</v>
      </c>
      <c r="R335" s="210">
        <f>Q335*H335</f>
        <v>0</v>
      </c>
      <c r="S335" s="210">
        <v>0</v>
      </c>
      <c r="T335" s="21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2" t="s">
        <v>128</v>
      </c>
      <c r="AT335" s="212" t="s">
        <v>123</v>
      </c>
      <c r="AU335" s="212" t="s">
        <v>79</v>
      </c>
      <c r="AY335" s="18" t="s">
        <v>121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8" t="s">
        <v>77</v>
      </c>
      <c r="BK335" s="213">
        <f>ROUND(I335*H335,2)</f>
        <v>0</v>
      </c>
      <c r="BL335" s="18" t="s">
        <v>128</v>
      </c>
      <c r="BM335" s="212" t="s">
        <v>445</v>
      </c>
    </row>
    <row r="336" s="2" customFormat="1">
      <c r="A336" s="39"/>
      <c r="B336" s="40"/>
      <c r="C336" s="41"/>
      <c r="D336" s="214" t="s">
        <v>130</v>
      </c>
      <c r="E336" s="41"/>
      <c r="F336" s="215" t="s">
        <v>446</v>
      </c>
      <c r="G336" s="41"/>
      <c r="H336" s="41"/>
      <c r="I336" s="216"/>
      <c r="J336" s="41"/>
      <c r="K336" s="41"/>
      <c r="L336" s="45"/>
      <c r="M336" s="217"/>
      <c r="N336" s="218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130</v>
      </c>
      <c r="AU336" s="18" t="s">
        <v>79</v>
      </c>
    </row>
    <row r="337" s="2" customFormat="1">
      <c r="A337" s="39"/>
      <c r="B337" s="40"/>
      <c r="C337" s="41"/>
      <c r="D337" s="219" t="s">
        <v>132</v>
      </c>
      <c r="E337" s="41"/>
      <c r="F337" s="220" t="s">
        <v>447</v>
      </c>
      <c r="G337" s="41"/>
      <c r="H337" s="41"/>
      <c r="I337" s="216"/>
      <c r="J337" s="41"/>
      <c r="K337" s="41"/>
      <c r="L337" s="45"/>
      <c r="M337" s="217"/>
      <c r="N337" s="218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132</v>
      </c>
      <c r="AU337" s="18" t="s">
        <v>79</v>
      </c>
    </row>
    <row r="338" s="2" customFormat="1">
      <c r="A338" s="39"/>
      <c r="B338" s="40"/>
      <c r="C338" s="41"/>
      <c r="D338" s="214" t="s">
        <v>134</v>
      </c>
      <c r="E338" s="41"/>
      <c r="F338" s="221" t="s">
        <v>426</v>
      </c>
      <c r="G338" s="41"/>
      <c r="H338" s="41"/>
      <c r="I338" s="216"/>
      <c r="J338" s="41"/>
      <c r="K338" s="41"/>
      <c r="L338" s="45"/>
      <c r="M338" s="217"/>
      <c r="N338" s="218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134</v>
      </c>
      <c r="AU338" s="18" t="s">
        <v>79</v>
      </c>
    </row>
    <row r="339" s="13" customFormat="1">
      <c r="A339" s="13"/>
      <c r="B339" s="222"/>
      <c r="C339" s="223"/>
      <c r="D339" s="214" t="s">
        <v>136</v>
      </c>
      <c r="E339" s="224" t="s">
        <v>19</v>
      </c>
      <c r="F339" s="225" t="s">
        <v>448</v>
      </c>
      <c r="G339" s="223"/>
      <c r="H339" s="226">
        <v>3</v>
      </c>
      <c r="I339" s="227"/>
      <c r="J339" s="223"/>
      <c r="K339" s="223"/>
      <c r="L339" s="228"/>
      <c r="M339" s="229"/>
      <c r="N339" s="230"/>
      <c r="O339" s="230"/>
      <c r="P339" s="230"/>
      <c r="Q339" s="230"/>
      <c r="R339" s="230"/>
      <c r="S339" s="230"/>
      <c r="T339" s="23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2" t="s">
        <v>136</v>
      </c>
      <c r="AU339" s="232" t="s">
        <v>79</v>
      </c>
      <c r="AV339" s="13" t="s">
        <v>79</v>
      </c>
      <c r="AW339" s="13" t="s">
        <v>31</v>
      </c>
      <c r="AX339" s="13" t="s">
        <v>77</v>
      </c>
      <c r="AY339" s="232" t="s">
        <v>121</v>
      </c>
    </row>
    <row r="340" s="2" customFormat="1" ht="24.15" customHeight="1">
      <c r="A340" s="39"/>
      <c r="B340" s="40"/>
      <c r="C340" s="201" t="s">
        <v>449</v>
      </c>
      <c r="D340" s="201" t="s">
        <v>123</v>
      </c>
      <c r="E340" s="202" t="s">
        <v>450</v>
      </c>
      <c r="F340" s="203" t="s">
        <v>451</v>
      </c>
      <c r="G340" s="204" t="s">
        <v>165</v>
      </c>
      <c r="H340" s="205">
        <v>3</v>
      </c>
      <c r="I340" s="206"/>
      <c r="J340" s="207">
        <f>ROUND(I340*H340,2)</f>
        <v>0</v>
      </c>
      <c r="K340" s="203" t="s">
        <v>127</v>
      </c>
      <c r="L340" s="45"/>
      <c r="M340" s="208" t="s">
        <v>19</v>
      </c>
      <c r="N340" s="209" t="s">
        <v>40</v>
      </c>
      <c r="O340" s="85"/>
      <c r="P340" s="210">
        <f>O340*H340</f>
        <v>0</v>
      </c>
      <c r="Q340" s="210">
        <v>0</v>
      </c>
      <c r="R340" s="210">
        <f>Q340*H340</f>
        <v>0</v>
      </c>
      <c r="S340" s="210">
        <v>0</v>
      </c>
      <c r="T340" s="21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2" t="s">
        <v>128</v>
      </c>
      <c r="AT340" s="212" t="s">
        <v>123</v>
      </c>
      <c r="AU340" s="212" t="s">
        <v>79</v>
      </c>
      <c r="AY340" s="18" t="s">
        <v>121</v>
      </c>
      <c r="BE340" s="213">
        <f>IF(N340="základní",J340,0)</f>
        <v>0</v>
      </c>
      <c r="BF340" s="213">
        <f>IF(N340="snížená",J340,0)</f>
        <v>0</v>
      </c>
      <c r="BG340" s="213">
        <f>IF(N340="zákl. přenesená",J340,0)</f>
        <v>0</v>
      </c>
      <c r="BH340" s="213">
        <f>IF(N340="sníž. přenesená",J340,0)</f>
        <v>0</v>
      </c>
      <c r="BI340" s="213">
        <f>IF(N340="nulová",J340,0)</f>
        <v>0</v>
      </c>
      <c r="BJ340" s="18" t="s">
        <v>77</v>
      </c>
      <c r="BK340" s="213">
        <f>ROUND(I340*H340,2)</f>
        <v>0</v>
      </c>
      <c r="BL340" s="18" t="s">
        <v>128</v>
      </c>
      <c r="BM340" s="212" t="s">
        <v>452</v>
      </c>
    </row>
    <row r="341" s="2" customFormat="1">
      <c r="A341" s="39"/>
      <c r="B341" s="40"/>
      <c r="C341" s="41"/>
      <c r="D341" s="214" t="s">
        <v>130</v>
      </c>
      <c r="E341" s="41"/>
      <c r="F341" s="215" t="s">
        <v>453</v>
      </c>
      <c r="G341" s="41"/>
      <c r="H341" s="41"/>
      <c r="I341" s="216"/>
      <c r="J341" s="41"/>
      <c r="K341" s="41"/>
      <c r="L341" s="45"/>
      <c r="M341" s="217"/>
      <c r="N341" s="218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130</v>
      </c>
      <c r="AU341" s="18" t="s">
        <v>79</v>
      </c>
    </row>
    <row r="342" s="2" customFormat="1">
      <c r="A342" s="39"/>
      <c r="B342" s="40"/>
      <c r="C342" s="41"/>
      <c r="D342" s="219" t="s">
        <v>132</v>
      </c>
      <c r="E342" s="41"/>
      <c r="F342" s="220" t="s">
        <v>454</v>
      </c>
      <c r="G342" s="41"/>
      <c r="H342" s="41"/>
      <c r="I342" s="216"/>
      <c r="J342" s="41"/>
      <c r="K342" s="41"/>
      <c r="L342" s="45"/>
      <c r="M342" s="217"/>
      <c r="N342" s="218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132</v>
      </c>
      <c r="AU342" s="18" t="s">
        <v>79</v>
      </c>
    </row>
    <row r="343" s="2" customFormat="1">
      <c r="A343" s="39"/>
      <c r="B343" s="40"/>
      <c r="C343" s="41"/>
      <c r="D343" s="214" t="s">
        <v>134</v>
      </c>
      <c r="E343" s="41"/>
      <c r="F343" s="221" t="s">
        <v>426</v>
      </c>
      <c r="G343" s="41"/>
      <c r="H343" s="41"/>
      <c r="I343" s="216"/>
      <c r="J343" s="41"/>
      <c r="K343" s="41"/>
      <c r="L343" s="45"/>
      <c r="M343" s="217"/>
      <c r="N343" s="218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134</v>
      </c>
      <c r="AU343" s="18" t="s">
        <v>79</v>
      </c>
    </row>
    <row r="344" s="13" customFormat="1">
      <c r="A344" s="13"/>
      <c r="B344" s="222"/>
      <c r="C344" s="223"/>
      <c r="D344" s="214" t="s">
        <v>136</v>
      </c>
      <c r="E344" s="224" t="s">
        <v>19</v>
      </c>
      <c r="F344" s="225" t="s">
        <v>455</v>
      </c>
      <c r="G344" s="223"/>
      <c r="H344" s="226">
        <v>3</v>
      </c>
      <c r="I344" s="227"/>
      <c r="J344" s="223"/>
      <c r="K344" s="223"/>
      <c r="L344" s="228"/>
      <c r="M344" s="229"/>
      <c r="N344" s="230"/>
      <c r="O344" s="230"/>
      <c r="P344" s="230"/>
      <c r="Q344" s="230"/>
      <c r="R344" s="230"/>
      <c r="S344" s="230"/>
      <c r="T344" s="23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2" t="s">
        <v>136</v>
      </c>
      <c r="AU344" s="232" t="s">
        <v>79</v>
      </c>
      <c r="AV344" s="13" t="s">
        <v>79</v>
      </c>
      <c r="AW344" s="13" t="s">
        <v>31</v>
      </c>
      <c r="AX344" s="13" t="s">
        <v>77</v>
      </c>
      <c r="AY344" s="232" t="s">
        <v>121</v>
      </c>
    </row>
    <row r="345" s="2" customFormat="1" ht="44.25" customHeight="1">
      <c r="A345" s="39"/>
      <c r="B345" s="40"/>
      <c r="C345" s="201" t="s">
        <v>456</v>
      </c>
      <c r="D345" s="201" t="s">
        <v>123</v>
      </c>
      <c r="E345" s="202" t="s">
        <v>457</v>
      </c>
      <c r="F345" s="203" t="s">
        <v>458</v>
      </c>
      <c r="G345" s="204" t="s">
        <v>126</v>
      </c>
      <c r="H345" s="205">
        <v>4344.75</v>
      </c>
      <c r="I345" s="206"/>
      <c r="J345" s="207">
        <f>ROUND(I345*H345,2)</f>
        <v>0</v>
      </c>
      <c r="K345" s="203" t="s">
        <v>127</v>
      </c>
      <c r="L345" s="45"/>
      <c r="M345" s="208" t="s">
        <v>19</v>
      </c>
      <c r="N345" s="209" t="s">
        <v>40</v>
      </c>
      <c r="O345" s="85"/>
      <c r="P345" s="210">
        <f>O345*H345</f>
        <v>0</v>
      </c>
      <c r="Q345" s="210">
        <v>0</v>
      </c>
      <c r="R345" s="210">
        <f>Q345*H345</f>
        <v>0</v>
      </c>
      <c r="S345" s="210">
        <v>0</v>
      </c>
      <c r="T345" s="21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2" t="s">
        <v>128</v>
      </c>
      <c r="AT345" s="212" t="s">
        <v>123</v>
      </c>
      <c r="AU345" s="212" t="s">
        <v>79</v>
      </c>
      <c r="AY345" s="18" t="s">
        <v>121</v>
      </c>
      <c r="BE345" s="213">
        <f>IF(N345="základní",J345,0)</f>
        <v>0</v>
      </c>
      <c r="BF345" s="213">
        <f>IF(N345="snížená",J345,0)</f>
        <v>0</v>
      </c>
      <c r="BG345" s="213">
        <f>IF(N345="zákl. přenesená",J345,0)</f>
        <v>0</v>
      </c>
      <c r="BH345" s="213">
        <f>IF(N345="sníž. přenesená",J345,0)</f>
        <v>0</v>
      </c>
      <c r="BI345" s="213">
        <f>IF(N345="nulová",J345,0)</f>
        <v>0</v>
      </c>
      <c r="BJ345" s="18" t="s">
        <v>77</v>
      </c>
      <c r="BK345" s="213">
        <f>ROUND(I345*H345,2)</f>
        <v>0</v>
      </c>
      <c r="BL345" s="18" t="s">
        <v>128</v>
      </c>
      <c r="BM345" s="212" t="s">
        <v>459</v>
      </c>
    </row>
    <row r="346" s="2" customFormat="1">
      <c r="A346" s="39"/>
      <c r="B346" s="40"/>
      <c r="C346" s="41"/>
      <c r="D346" s="214" t="s">
        <v>130</v>
      </c>
      <c r="E346" s="41"/>
      <c r="F346" s="215" t="s">
        <v>460</v>
      </c>
      <c r="G346" s="41"/>
      <c r="H346" s="41"/>
      <c r="I346" s="216"/>
      <c r="J346" s="41"/>
      <c r="K346" s="41"/>
      <c r="L346" s="45"/>
      <c r="M346" s="217"/>
      <c r="N346" s="218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130</v>
      </c>
      <c r="AU346" s="18" t="s">
        <v>79</v>
      </c>
    </row>
    <row r="347" s="2" customFormat="1">
      <c r="A347" s="39"/>
      <c r="B347" s="40"/>
      <c r="C347" s="41"/>
      <c r="D347" s="219" t="s">
        <v>132</v>
      </c>
      <c r="E347" s="41"/>
      <c r="F347" s="220" t="s">
        <v>461</v>
      </c>
      <c r="G347" s="41"/>
      <c r="H347" s="41"/>
      <c r="I347" s="216"/>
      <c r="J347" s="41"/>
      <c r="K347" s="41"/>
      <c r="L347" s="45"/>
      <c r="M347" s="217"/>
      <c r="N347" s="218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132</v>
      </c>
      <c r="AU347" s="18" t="s">
        <v>79</v>
      </c>
    </row>
    <row r="348" s="2" customFormat="1">
      <c r="A348" s="39"/>
      <c r="B348" s="40"/>
      <c r="C348" s="41"/>
      <c r="D348" s="214" t="s">
        <v>134</v>
      </c>
      <c r="E348" s="41"/>
      <c r="F348" s="221" t="s">
        <v>462</v>
      </c>
      <c r="G348" s="41"/>
      <c r="H348" s="41"/>
      <c r="I348" s="216"/>
      <c r="J348" s="41"/>
      <c r="K348" s="41"/>
      <c r="L348" s="45"/>
      <c r="M348" s="217"/>
      <c r="N348" s="218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134</v>
      </c>
      <c r="AU348" s="18" t="s">
        <v>79</v>
      </c>
    </row>
    <row r="349" s="13" customFormat="1">
      <c r="A349" s="13"/>
      <c r="B349" s="222"/>
      <c r="C349" s="223"/>
      <c r="D349" s="214" t="s">
        <v>136</v>
      </c>
      <c r="E349" s="224" t="s">
        <v>19</v>
      </c>
      <c r="F349" s="225" t="s">
        <v>463</v>
      </c>
      <c r="G349" s="223"/>
      <c r="H349" s="226">
        <v>4344.75</v>
      </c>
      <c r="I349" s="227"/>
      <c r="J349" s="223"/>
      <c r="K349" s="223"/>
      <c r="L349" s="228"/>
      <c r="M349" s="229"/>
      <c r="N349" s="230"/>
      <c r="O349" s="230"/>
      <c r="P349" s="230"/>
      <c r="Q349" s="230"/>
      <c r="R349" s="230"/>
      <c r="S349" s="230"/>
      <c r="T349" s="23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2" t="s">
        <v>136</v>
      </c>
      <c r="AU349" s="232" t="s">
        <v>79</v>
      </c>
      <c r="AV349" s="13" t="s">
        <v>79</v>
      </c>
      <c r="AW349" s="13" t="s">
        <v>31</v>
      </c>
      <c r="AX349" s="13" t="s">
        <v>77</v>
      </c>
      <c r="AY349" s="232" t="s">
        <v>121</v>
      </c>
    </row>
    <row r="350" s="2" customFormat="1" ht="33" customHeight="1">
      <c r="A350" s="39"/>
      <c r="B350" s="40"/>
      <c r="C350" s="201" t="s">
        <v>464</v>
      </c>
      <c r="D350" s="201" t="s">
        <v>123</v>
      </c>
      <c r="E350" s="202" t="s">
        <v>465</v>
      </c>
      <c r="F350" s="203" t="s">
        <v>466</v>
      </c>
      <c r="G350" s="204" t="s">
        <v>126</v>
      </c>
      <c r="H350" s="205">
        <v>3714</v>
      </c>
      <c r="I350" s="206"/>
      <c r="J350" s="207">
        <f>ROUND(I350*H350,2)</f>
        <v>0</v>
      </c>
      <c r="K350" s="203" t="s">
        <v>127</v>
      </c>
      <c r="L350" s="45"/>
      <c r="M350" s="208" t="s">
        <v>19</v>
      </c>
      <c r="N350" s="209" t="s">
        <v>40</v>
      </c>
      <c r="O350" s="85"/>
      <c r="P350" s="210">
        <f>O350*H350</f>
        <v>0</v>
      </c>
      <c r="Q350" s="210">
        <v>0</v>
      </c>
      <c r="R350" s="210">
        <f>Q350*H350</f>
        <v>0</v>
      </c>
      <c r="S350" s="210">
        <v>0</v>
      </c>
      <c r="T350" s="21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2" t="s">
        <v>128</v>
      </c>
      <c r="AT350" s="212" t="s">
        <v>123</v>
      </c>
      <c r="AU350" s="212" t="s">
        <v>79</v>
      </c>
      <c r="AY350" s="18" t="s">
        <v>121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8" t="s">
        <v>77</v>
      </c>
      <c r="BK350" s="213">
        <f>ROUND(I350*H350,2)</f>
        <v>0</v>
      </c>
      <c r="BL350" s="18" t="s">
        <v>128</v>
      </c>
      <c r="BM350" s="212" t="s">
        <v>467</v>
      </c>
    </row>
    <row r="351" s="2" customFormat="1">
      <c r="A351" s="39"/>
      <c r="B351" s="40"/>
      <c r="C351" s="41"/>
      <c r="D351" s="214" t="s">
        <v>130</v>
      </c>
      <c r="E351" s="41"/>
      <c r="F351" s="215" t="s">
        <v>468</v>
      </c>
      <c r="G351" s="41"/>
      <c r="H351" s="41"/>
      <c r="I351" s="216"/>
      <c r="J351" s="41"/>
      <c r="K351" s="41"/>
      <c r="L351" s="45"/>
      <c r="M351" s="217"/>
      <c r="N351" s="218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130</v>
      </c>
      <c r="AU351" s="18" t="s">
        <v>79</v>
      </c>
    </row>
    <row r="352" s="2" customFormat="1">
      <c r="A352" s="39"/>
      <c r="B352" s="40"/>
      <c r="C352" s="41"/>
      <c r="D352" s="219" t="s">
        <v>132</v>
      </c>
      <c r="E352" s="41"/>
      <c r="F352" s="220" t="s">
        <v>469</v>
      </c>
      <c r="G352" s="41"/>
      <c r="H352" s="41"/>
      <c r="I352" s="216"/>
      <c r="J352" s="41"/>
      <c r="K352" s="41"/>
      <c r="L352" s="45"/>
      <c r="M352" s="217"/>
      <c r="N352" s="218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132</v>
      </c>
      <c r="AU352" s="18" t="s">
        <v>79</v>
      </c>
    </row>
    <row r="353" s="13" customFormat="1">
      <c r="A353" s="13"/>
      <c r="B353" s="222"/>
      <c r="C353" s="223"/>
      <c r="D353" s="214" t="s">
        <v>136</v>
      </c>
      <c r="E353" s="224" t="s">
        <v>19</v>
      </c>
      <c r="F353" s="225" t="s">
        <v>470</v>
      </c>
      <c r="G353" s="223"/>
      <c r="H353" s="226">
        <v>3714</v>
      </c>
      <c r="I353" s="227"/>
      <c r="J353" s="223"/>
      <c r="K353" s="223"/>
      <c r="L353" s="228"/>
      <c r="M353" s="229"/>
      <c r="N353" s="230"/>
      <c r="O353" s="230"/>
      <c r="P353" s="230"/>
      <c r="Q353" s="230"/>
      <c r="R353" s="230"/>
      <c r="S353" s="230"/>
      <c r="T353" s="23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2" t="s">
        <v>136</v>
      </c>
      <c r="AU353" s="232" t="s">
        <v>79</v>
      </c>
      <c r="AV353" s="13" t="s">
        <v>79</v>
      </c>
      <c r="AW353" s="13" t="s">
        <v>31</v>
      </c>
      <c r="AX353" s="13" t="s">
        <v>77</v>
      </c>
      <c r="AY353" s="232" t="s">
        <v>121</v>
      </c>
    </row>
    <row r="354" s="2" customFormat="1" ht="24.15" customHeight="1">
      <c r="A354" s="39"/>
      <c r="B354" s="40"/>
      <c r="C354" s="201" t="s">
        <v>471</v>
      </c>
      <c r="D354" s="201" t="s">
        <v>123</v>
      </c>
      <c r="E354" s="202" t="s">
        <v>472</v>
      </c>
      <c r="F354" s="203" t="s">
        <v>473</v>
      </c>
      <c r="G354" s="204" t="s">
        <v>126</v>
      </c>
      <c r="H354" s="205">
        <v>3714</v>
      </c>
      <c r="I354" s="206"/>
      <c r="J354" s="207">
        <f>ROUND(I354*H354,2)</f>
        <v>0</v>
      </c>
      <c r="K354" s="203" t="s">
        <v>127</v>
      </c>
      <c r="L354" s="45"/>
      <c r="M354" s="208" t="s">
        <v>19</v>
      </c>
      <c r="N354" s="209" t="s">
        <v>40</v>
      </c>
      <c r="O354" s="85"/>
      <c r="P354" s="210">
        <f>O354*H354</f>
        <v>0</v>
      </c>
      <c r="Q354" s="210">
        <v>0</v>
      </c>
      <c r="R354" s="210">
        <f>Q354*H354</f>
        <v>0</v>
      </c>
      <c r="S354" s="210">
        <v>0</v>
      </c>
      <c r="T354" s="21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2" t="s">
        <v>128</v>
      </c>
      <c r="AT354" s="212" t="s">
        <v>123</v>
      </c>
      <c r="AU354" s="212" t="s">
        <v>79</v>
      </c>
      <c r="AY354" s="18" t="s">
        <v>121</v>
      </c>
      <c r="BE354" s="213">
        <f>IF(N354="základní",J354,0)</f>
        <v>0</v>
      </c>
      <c r="BF354" s="213">
        <f>IF(N354="snížená",J354,0)</f>
        <v>0</v>
      </c>
      <c r="BG354" s="213">
        <f>IF(N354="zákl. přenesená",J354,0)</f>
        <v>0</v>
      </c>
      <c r="BH354" s="213">
        <f>IF(N354="sníž. přenesená",J354,0)</f>
        <v>0</v>
      </c>
      <c r="BI354" s="213">
        <f>IF(N354="nulová",J354,0)</f>
        <v>0</v>
      </c>
      <c r="BJ354" s="18" t="s">
        <v>77</v>
      </c>
      <c r="BK354" s="213">
        <f>ROUND(I354*H354,2)</f>
        <v>0</v>
      </c>
      <c r="BL354" s="18" t="s">
        <v>128</v>
      </c>
      <c r="BM354" s="212" t="s">
        <v>474</v>
      </c>
    </row>
    <row r="355" s="2" customFormat="1">
      <c r="A355" s="39"/>
      <c r="B355" s="40"/>
      <c r="C355" s="41"/>
      <c r="D355" s="214" t="s">
        <v>130</v>
      </c>
      <c r="E355" s="41"/>
      <c r="F355" s="215" t="s">
        <v>475</v>
      </c>
      <c r="G355" s="41"/>
      <c r="H355" s="41"/>
      <c r="I355" s="216"/>
      <c r="J355" s="41"/>
      <c r="K355" s="41"/>
      <c r="L355" s="45"/>
      <c r="M355" s="217"/>
      <c r="N355" s="218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130</v>
      </c>
      <c r="AU355" s="18" t="s">
        <v>79</v>
      </c>
    </row>
    <row r="356" s="2" customFormat="1">
      <c r="A356" s="39"/>
      <c r="B356" s="40"/>
      <c r="C356" s="41"/>
      <c r="D356" s="219" t="s">
        <v>132</v>
      </c>
      <c r="E356" s="41"/>
      <c r="F356" s="220" t="s">
        <v>476</v>
      </c>
      <c r="G356" s="41"/>
      <c r="H356" s="41"/>
      <c r="I356" s="216"/>
      <c r="J356" s="41"/>
      <c r="K356" s="41"/>
      <c r="L356" s="45"/>
      <c r="M356" s="217"/>
      <c r="N356" s="218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132</v>
      </c>
      <c r="AU356" s="18" t="s">
        <v>79</v>
      </c>
    </row>
    <row r="357" s="13" customFormat="1">
      <c r="A357" s="13"/>
      <c r="B357" s="222"/>
      <c r="C357" s="223"/>
      <c r="D357" s="214" t="s">
        <v>136</v>
      </c>
      <c r="E357" s="224" t="s">
        <v>19</v>
      </c>
      <c r="F357" s="225" t="s">
        <v>477</v>
      </c>
      <c r="G357" s="223"/>
      <c r="H357" s="226">
        <v>3714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2" t="s">
        <v>136</v>
      </c>
      <c r="AU357" s="232" t="s">
        <v>79</v>
      </c>
      <c r="AV357" s="13" t="s">
        <v>79</v>
      </c>
      <c r="AW357" s="13" t="s">
        <v>31</v>
      </c>
      <c r="AX357" s="13" t="s">
        <v>77</v>
      </c>
      <c r="AY357" s="232" t="s">
        <v>121</v>
      </c>
    </row>
    <row r="358" s="2" customFormat="1" ht="16.5" customHeight="1">
      <c r="A358" s="39"/>
      <c r="B358" s="40"/>
      <c r="C358" s="244" t="s">
        <v>478</v>
      </c>
      <c r="D358" s="244" t="s">
        <v>479</v>
      </c>
      <c r="E358" s="245" t="s">
        <v>480</v>
      </c>
      <c r="F358" s="246" t="s">
        <v>481</v>
      </c>
      <c r="G358" s="247" t="s">
        <v>482</v>
      </c>
      <c r="H358" s="248">
        <v>74.280000000000001</v>
      </c>
      <c r="I358" s="249"/>
      <c r="J358" s="250">
        <f>ROUND(I358*H358,2)</f>
        <v>0</v>
      </c>
      <c r="K358" s="246" t="s">
        <v>127</v>
      </c>
      <c r="L358" s="251"/>
      <c r="M358" s="252" t="s">
        <v>19</v>
      </c>
      <c r="N358" s="253" t="s">
        <v>40</v>
      </c>
      <c r="O358" s="85"/>
      <c r="P358" s="210">
        <f>O358*H358</f>
        <v>0</v>
      </c>
      <c r="Q358" s="210">
        <v>0.001</v>
      </c>
      <c r="R358" s="210">
        <f>Q358*H358</f>
        <v>0.074279999999999999</v>
      </c>
      <c r="S358" s="210">
        <v>0</v>
      </c>
      <c r="T358" s="21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2" t="s">
        <v>185</v>
      </c>
      <c r="AT358" s="212" t="s">
        <v>479</v>
      </c>
      <c r="AU358" s="212" t="s">
        <v>79</v>
      </c>
      <c r="AY358" s="18" t="s">
        <v>121</v>
      </c>
      <c r="BE358" s="213">
        <f>IF(N358="základní",J358,0)</f>
        <v>0</v>
      </c>
      <c r="BF358" s="213">
        <f>IF(N358="snížená",J358,0)</f>
        <v>0</v>
      </c>
      <c r="BG358" s="213">
        <f>IF(N358="zákl. přenesená",J358,0)</f>
        <v>0</v>
      </c>
      <c r="BH358" s="213">
        <f>IF(N358="sníž. přenesená",J358,0)</f>
        <v>0</v>
      </c>
      <c r="BI358" s="213">
        <f>IF(N358="nulová",J358,0)</f>
        <v>0</v>
      </c>
      <c r="BJ358" s="18" t="s">
        <v>77</v>
      </c>
      <c r="BK358" s="213">
        <f>ROUND(I358*H358,2)</f>
        <v>0</v>
      </c>
      <c r="BL358" s="18" t="s">
        <v>128</v>
      </c>
      <c r="BM358" s="212" t="s">
        <v>483</v>
      </c>
    </row>
    <row r="359" s="2" customFormat="1">
      <c r="A359" s="39"/>
      <c r="B359" s="40"/>
      <c r="C359" s="41"/>
      <c r="D359" s="214" t="s">
        <v>130</v>
      </c>
      <c r="E359" s="41"/>
      <c r="F359" s="215" t="s">
        <v>481</v>
      </c>
      <c r="G359" s="41"/>
      <c r="H359" s="41"/>
      <c r="I359" s="216"/>
      <c r="J359" s="41"/>
      <c r="K359" s="41"/>
      <c r="L359" s="45"/>
      <c r="M359" s="217"/>
      <c r="N359" s="218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130</v>
      </c>
      <c r="AU359" s="18" t="s">
        <v>79</v>
      </c>
    </row>
    <row r="360" s="13" customFormat="1">
      <c r="A360" s="13"/>
      <c r="B360" s="222"/>
      <c r="C360" s="223"/>
      <c r="D360" s="214" t="s">
        <v>136</v>
      </c>
      <c r="E360" s="223"/>
      <c r="F360" s="225" t="s">
        <v>484</v>
      </c>
      <c r="G360" s="223"/>
      <c r="H360" s="226">
        <v>74.280000000000001</v>
      </c>
      <c r="I360" s="227"/>
      <c r="J360" s="223"/>
      <c r="K360" s="223"/>
      <c r="L360" s="228"/>
      <c r="M360" s="229"/>
      <c r="N360" s="230"/>
      <c r="O360" s="230"/>
      <c r="P360" s="230"/>
      <c r="Q360" s="230"/>
      <c r="R360" s="230"/>
      <c r="S360" s="230"/>
      <c r="T360" s="23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2" t="s">
        <v>136</v>
      </c>
      <c r="AU360" s="232" t="s">
        <v>79</v>
      </c>
      <c r="AV360" s="13" t="s">
        <v>79</v>
      </c>
      <c r="AW360" s="13" t="s">
        <v>4</v>
      </c>
      <c r="AX360" s="13" t="s">
        <v>77</v>
      </c>
      <c r="AY360" s="232" t="s">
        <v>121</v>
      </c>
    </row>
    <row r="361" s="2" customFormat="1" ht="24.15" customHeight="1">
      <c r="A361" s="39"/>
      <c r="B361" s="40"/>
      <c r="C361" s="201" t="s">
        <v>485</v>
      </c>
      <c r="D361" s="201" t="s">
        <v>123</v>
      </c>
      <c r="E361" s="202" t="s">
        <v>486</v>
      </c>
      <c r="F361" s="203" t="s">
        <v>487</v>
      </c>
      <c r="G361" s="204" t="s">
        <v>126</v>
      </c>
      <c r="H361" s="205">
        <v>2936</v>
      </c>
      <c r="I361" s="206"/>
      <c r="J361" s="207">
        <f>ROUND(I361*H361,2)</f>
        <v>0</v>
      </c>
      <c r="K361" s="203" t="s">
        <v>127</v>
      </c>
      <c r="L361" s="45"/>
      <c r="M361" s="208" t="s">
        <v>19</v>
      </c>
      <c r="N361" s="209" t="s">
        <v>40</v>
      </c>
      <c r="O361" s="85"/>
      <c r="P361" s="210">
        <f>O361*H361</f>
        <v>0</v>
      </c>
      <c r="Q361" s="210">
        <v>0</v>
      </c>
      <c r="R361" s="210">
        <f>Q361*H361</f>
        <v>0</v>
      </c>
      <c r="S361" s="210">
        <v>0</v>
      </c>
      <c r="T361" s="21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2" t="s">
        <v>128</v>
      </c>
      <c r="AT361" s="212" t="s">
        <v>123</v>
      </c>
      <c r="AU361" s="212" t="s">
        <v>79</v>
      </c>
      <c r="AY361" s="18" t="s">
        <v>121</v>
      </c>
      <c r="BE361" s="213">
        <f>IF(N361="základní",J361,0)</f>
        <v>0</v>
      </c>
      <c r="BF361" s="213">
        <f>IF(N361="snížená",J361,0)</f>
        <v>0</v>
      </c>
      <c r="BG361" s="213">
        <f>IF(N361="zákl. přenesená",J361,0)</f>
        <v>0</v>
      </c>
      <c r="BH361" s="213">
        <f>IF(N361="sníž. přenesená",J361,0)</f>
        <v>0</v>
      </c>
      <c r="BI361" s="213">
        <f>IF(N361="nulová",J361,0)</f>
        <v>0</v>
      </c>
      <c r="BJ361" s="18" t="s">
        <v>77</v>
      </c>
      <c r="BK361" s="213">
        <f>ROUND(I361*H361,2)</f>
        <v>0</v>
      </c>
      <c r="BL361" s="18" t="s">
        <v>128</v>
      </c>
      <c r="BM361" s="212" t="s">
        <v>488</v>
      </c>
    </row>
    <row r="362" s="2" customFormat="1">
      <c r="A362" s="39"/>
      <c r="B362" s="40"/>
      <c r="C362" s="41"/>
      <c r="D362" s="214" t="s">
        <v>130</v>
      </c>
      <c r="E362" s="41"/>
      <c r="F362" s="215" t="s">
        <v>489</v>
      </c>
      <c r="G362" s="41"/>
      <c r="H362" s="41"/>
      <c r="I362" s="216"/>
      <c r="J362" s="41"/>
      <c r="K362" s="41"/>
      <c r="L362" s="45"/>
      <c r="M362" s="217"/>
      <c r="N362" s="218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130</v>
      </c>
      <c r="AU362" s="18" t="s">
        <v>79</v>
      </c>
    </row>
    <row r="363" s="2" customFormat="1">
      <c r="A363" s="39"/>
      <c r="B363" s="40"/>
      <c r="C363" s="41"/>
      <c r="D363" s="219" t="s">
        <v>132</v>
      </c>
      <c r="E363" s="41"/>
      <c r="F363" s="220" t="s">
        <v>490</v>
      </c>
      <c r="G363" s="41"/>
      <c r="H363" s="41"/>
      <c r="I363" s="216"/>
      <c r="J363" s="41"/>
      <c r="K363" s="41"/>
      <c r="L363" s="45"/>
      <c r="M363" s="217"/>
      <c r="N363" s="218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132</v>
      </c>
      <c r="AU363" s="18" t="s">
        <v>79</v>
      </c>
    </row>
    <row r="364" s="13" customFormat="1">
      <c r="A364" s="13"/>
      <c r="B364" s="222"/>
      <c r="C364" s="223"/>
      <c r="D364" s="214" t="s">
        <v>136</v>
      </c>
      <c r="E364" s="224" t="s">
        <v>19</v>
      </c>
      <c r="F364" s="225" t="s">
        <v>491</v>
      </c>
      <c r="G364" s="223"/>
      <c r="H364" s="226">
        <v>2936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2" t="s">
        <v>136</v>
      </c>
      <c r="AU364" s="232" t="s">
        <v>79</v>
      </c>
      <c r="AV364" s="13" t="s">
        <v>79</v>
      </c>
      <c r="AW364" s="13" t="s">
        <v>31</v>
      </c>
      <c r="AX364" s="13" t="s">
        <v>77</v>
      </c>
      <c r="AY364" s="232" t="s">
        <v>121</v>
      </c>
    </row>
    <row r="365" s="2" customFormat="1" ht="16.5" customHeight="1">
      <c r="A365" s="39"/>
      <c r="B365" s="40"/>
      <c r="C365" s="244" t="s">
        <v>492</v>
      </c>
      <c r="D365" s="244" t="s">
        <v>479</v>
      </c>
      <c r="E365" s="245" t="s">
        <v>480</v>
      </c>
      <c r="F365" s="246" t="s">
        <v>481</v>
      </c>
      <c r="G365" s="247" t="s">
        <v>482</v>
      </c>
      <c r="H365" s="248">
        <v>58.719999999999999</v>
      </c>
      <c r="I365" s="249"/>
      <c r="J365" s="250">
        <f>ROUND(I365*H365,2)</f>
        <v>0</v>
      </c>
      <c r="K365" s="246" t="s">
        <v>127</v>
      </c>
      <c r="L365" s="251"/>
      <c r="M365" s="252" t="s">
        <v>19</v>
      </c>
      <c r="N365" s="253" t="s">
        <v>40</v>
      </c>
      <c r="O365" s="85"/>
      <c r="P365" s="210">
        <f>O365*H365</f>
        <v>0</v>
      </c>
      <c r="Q365" s="210">
        <v>0.001</v>
      </c>
      <c r="R365" s="210">
        <f>Q365*H365</f>
        <v>0.058720000000000001</v>
      </c>
      <c r="S365" s="210">
        <v>0</v>
      </c>
      <c r="T365" s="21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2" t="s">
        <v>185</v>
      </c>
      <c r="AT365" s="212" t="s">
        <v>479</v>
      </c>
      <c r="AU365" s="212" t="s">
        <v>79</v>
      </c>
      <c r="AY365" s="18" t="s">
        <v>121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18" t="s">
        <v>77</v>
      </c>
      <c r="BK365" s="213">
        <f>ROUND(I365*H365,2)</f>
        <v>0</v>
      </c>
      <c r="BL365" s="18" t="s">
        <v>128</v>
      </c>
      <c r="BM365" s="212" t="s">
        <v>493</v>
      </c>
    </row>
    <row r="366" s="2" customFormat="1">
      <c r="A366" s="39"/>
      <c r="B366" s="40"/>
      <c r="C366" s="41"/>
      <c r="D366" s="214" t="s">
        <v>130</v>
      </c>
      <c r="E366" s="41"/>
      <c r="F366" s="215" t="s">
        <v>481</v>
      </c>
      <c r="G366" s="41"/>
      <c r="H366" s="41"/>
      <c r="I366" s="216"/>
      <c r="J366" s="41"/>
      <c r="K366" s="41"/>
      <c r="L366" s="45"/>
      <c r="M366" s="217"/>
      <c r="N366" s="218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130</v>
      </c>
      <c r="AU366" s="18" t="s">
        <v>79</v>
      </c>
    </row>
    <row r="367" s="13" customFormat="1">
      <c r="A367" s="13"/>
      <c r="B367" s="222"/>
      <c r="C367" s="223"/>
      <c r="D367" s="214" t="s">
        <v>136</v>
      </c>
      <c r="E367" s="223"/>
      <c r="F367" s="225" t="s">
        <v>494</v>
      </c>
      <c r="G367" s="223"/>
      <c r="H367" s="226">
        <v>58.719999999999999</v>
      </c>
      <c r="I367" s="227"/>
      <c r="J367" s="223"/>
      <c r="K367" s="223"/>
      <c r="L367" s="228"/>
      <c r="M367" s="229"/>
      <c r="N367" s="230"/>
      <c r="O367" s="230"/>
      <c r="P367" s="230"/>
      <c r="Q367" s="230"/>
      <c r="R367" s="230"/>
      <c r="S367" s="230"/>
      <c r="T367" s="23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2" t="s">
        <v>136</v>
      </c>
      <c r="AU367" s="232" t="s">
        <v>79</v>
      </c>
      <c r="AV367" s="13" t="s">
        <v>79</v>
      </c>
      <c r="AW367" s="13" t="s">
        <v>4</v>
      </c>
      <c r="AX367" s="13" t="s">
        <v>77</v>
      </c>
      <c r="AY367" s="232" t="s">
        <v>121</v>
      </c>
    </row>
    <row r="368" s="2" customFormat="1" ht="24.15" customHeight="1">
      <c r="A368" s="39"/>
      <c r="B368" s="40"/>
      <c r="C368" s="201" t="s">
        <v>495</v>
      </c>
      <c r="D368" s="201" t="s">
        <v>123</v>
      </c>
      <c r="E368" s="202" t="s">
        <v>496</v>
      </c>
      <c r="F368" s="203" t="s">
        <v>497</v>
      </c>
      <c r="G368" s="204" t="s">
        <v>126</v>
      </c>
      <c r="H368" s="205">
        <v>3714</v>
      </c>
      <c r="I368" s="206"/>
      <c r="J368" s="207">
        <f>ROUND(I368*H368,2)</f>
        <v>0</v>
      </c>
      <c r="K368" s="203" t="s">
        <v>127</v>
      </c>
      <c r="L368" s="45"/>
      <c r="M368" s="208" t="s">
        <v>19</v>
      </c>
      <c r="N368" s="209" t="s">
        <v>40</v>
      </c>
      <c r="O368" s="85"/>
      <c r="P368" s="210">
        <f>O368*H368</f>
        <v>0</v>
      </c>
      <c r="Q368" s="210">
        <v>0</v>
      </c>
      <c r="R368" s="210">
        <f>Q368*H368</f>
        <v>0</v>
      </c>
      <c r="S368" s="210">
        <v>0</v>
      </c>
      <c r="T368" s="21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2" t="s">
        <v>128</v>
      </c>
      <c r="AT368" s="212" t="s">
        <v>123</v>
      </c>
      <c r="AU368" s="212" t="s">
        <v>79</v>
      </c>
      <c r="AY368" s="18" t="s">
        <v>121</v>
      </c>
      <c r="BE368" s="213">
        <f>IF(N368="základní",J368,0)</f>
        <v>0</v>
      </c>
      <c r="BF368" s="213">
        <f>IF(N368="snížená",J368,0)</f>
        <v>0</v>
      </c>
      <c r="BG368" s="213">
        <f>IF(N368="zákl. přenesená",J368,0)</f>
        <v>0</v>
      </c>
      <c r="BH368" s="213">
        <f>IF(N368="sníž. přenesená",J368,0)</f>
        <v>0</v>
      </c>
      <c r="BI368" s="213">
        <f>IF(N368="nulová",J368,0)</f>
        <v>0</v>
      </c>
      <c r="BJ368" s="18" t="s">
        <v>77</v>
      </c>
      <c r="BK368" s="213">
        <f>ROUND(I368*H368,2)</f>
        <v>0</v>
      </c>
      <c r="BL368" s="18" t="s">
        <v>128</v>
      </c>
      <c r="BM368" s="212" t="s">
        <v>498</v>
      </c>
    </row>
    <row r="369" s="2" customFormat="1">
      <c r="A369" s="39"/>
      <c r="B369" s="40"/>
      <c r="C369" s="41"/>
      <c r="D369" s="214" t="s">
        <v>130</v>
      </c>
      <c r="E369" s="41"/>
      <c r="F369" s="215" t="s">
        <v>499</v>
      </c>
      <c r="G369" s="41"/>
      <c r="H369" s="41"/>
      <c r="I369" s="216"/>
      <c r="J369" s="41"/>
      <c r="K369" s="41"/>
      <c r="L369" s="45"/>
      <c r="M369" s="217"/>
      <c r="N369" s="218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130</v>
      </c>
      <c r="AU369" s="18" t="s">
        <v>79</v>
      </c>
    </row>
    <row r="370" s="2" customFormat="1">
      <c r="A370" s="39"/>
      <c r="B370" s="40"/>
      <c r="C370" s="41"/>
      <c r="D370" s="219" t="s">
        <v>132</v>
      </c>
      <c r="E370" s="41"/>
      <c r="F370" s="220" t="s">
        <v>500</v>
      </c>
      <c r="G370" s="41"/>
      <c r="H370" s="41"/>
      <c r="I370" s="216"/>
      <c r="J370" s="41"/>
      <c r="K370" s="41"/>
      <c r="L370" s="45"/>
      <c r="M370" s="217"/>
      <c r="N370" s="218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132</v>
      </c>
      <c r="AU370" s="18" t="s">
        <v>79</v>
      </c>
    </row>
    <row r="371" s="13" customFormat="1">
      <c r="A371" s="13"/>
      <c r="B371" s="222"/>
      <c r="C371" s="223"/>
      <c r="D371" s="214" t="s">
        <v>136</v>
      </c>
      <c r="E371" s="224" t="s">
        <v>19</v>
      </c>
      <c r="F371" s="225" t="s">
        <v>477</v>
      </c>
      <c r="G371" s="223"/>
      <c r="H371" s="226">
        <v>3714</v>
      </c>
      <c r="I371" s="227"/>
      <c r="J371" s="223"/>
      <c r="K371" s="223"/>
      <c r="L371" s="228"/>
      <c r="M371" s="229"/>
      <c r="N371" s="230"/>
      <c r="O371" s="230"/>
      <c r="P371" s="230"/>
      <c r="Q371" s="230"/>
      <c r="R371" s="230"/>
      <c r="S371" s="230"/>
      <c r="T371" s="23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2" t="s">
        <v>136</v>
      </c>
      <c r="AU371" s="232" t="s">
        <v>79</v>
      </c>
      <c r="AV371" s="13" t="s">
        <v>79</v>
      </c>
      <c r="AW371" s="13" t="s">
        <v>31</v>
      </c>
      <c r="AX371" s="13" t="s">
        <v>77</v>
      </c>
      <c r="AY371" s="232" t="s">
        <v>121</v>
      </c>
    </row>
    <row r="372" s="2" customFormat="1" ht="24.15" customHeight="1">
      <c r="A372" s="39"/>
      <c r="B372" s="40"/>
      <c r="C372" s="201" t="s">
        <v>501</v>
      </c>
      <c r="D372" s="201" t="s">
        <v>123</v>
      </c>
      <c r="E372" s="202" t="s">
        <v>502</v>
      </c>
      <c r="F372" s="203" t="s">
        <v>503</v>
      </c>
      <c r="G372" s="204" t="s">
        <v>126</v>
      </c>
      <c r="H372" s="205">
        <v>6187.8599999999997</v>
      </c>
      <c r="I372" s="206"/>
      <c r="J372" s="207">
        <f>ROUND(I372*H372,2)</f>
        <v>0</v>
      </c>
      <c r="K372" s="203" t="s">
        <v>127</v>
      </c>
      <c r="L372" s="45"/>
      <c r="M372" s="208" t="s">
        <v>19</v>
      </c>
      <c r="N372" s="209" t="s">
        <v>40</v>
      </c>
      <c r="O372" s="85"/>
      <c r="P372" s="210">
        <f>O372*H372</f>
        <v>0</v>
      </c>
      <c r="Q372" s="210">
        <v>0</v>
      </c>
      <c r="R372" s="210">
        <f>Q372*H372</f>
        <v>0</v>
      </c>
      <c r="S372" s="210">
        <v>0</v>
      </c>
      <c r="T372" s="21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2" t="s">
        <v>128</v>
      </c>
      <c r="AT372" s="212" t="s">
        <v>123</v>
      </c>
      <c r="AU372" s="212" t="s">
        <v>79</v>
      </c>
      <c r="AY372" s="18" t="s">
        <v>121</v>
      </c>
      <c r="BE372" s="213">
        <f>IF(N372="základní",J372,0)</f>
        <v>0</v>
      </c>
      <c r="BF372" s="213">
        <f>IF(N372="snížená",J372,0)</f>
        <v>0</v>
      </c>
      <c r="BG372" s="213">
        <f>IF(N372="zákl. přenesená",J372,0)</f>
        <v>0</v>
      </c>
      <c r="BH372" s="213">
        <f>IF(N372="sníž. přenesená",J372,0)</f>
        <v>0</v>
      </c>
      <c r="BI372" s="213">
        <f>IF(N372="nulová",J372,0)</f>
        <v>0</v>
      </c>
      <c r="BJ372" s="18" t="s">
        <v>77</v>
      </c>
      <c r="BK372" s="213">
        <f>ROUND(I372*H372,2)</f>
        <v>0</v>
      </c>
      <c r="BL372" s="18" t="s">
        <v>128</v>
      </c>
      <c r="BM372" s="212" t="s">
        <v>504</v>
      </c>
    </row>
    <row r="373" s="2" customFormat="1">
      <c r="A373" s="39"/>
      <c r="B373" s="40"/>
      <c r="C373" s="41"/>
      <c r="D373" s="214" t="s">
        <v>130</v>
      </c>
      <c r="E373" s="41"/>
      <c r="F373" s="215" t="s">
        <v>505</v>
      </c>
      <c r="G373" s="41"/>
      <c r="H373" s="41"/>
      <c r="I373" s="216"/>
      <c r="J373" s="41"/>
      <c r="K373" s="41"/>
      <c r="L373" s="45"/>
      <c r="M373" s="217"/>
      <c r="N373" s="218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130</v>
      </c>
      <c r="AU373" s="18" t="s">
        <v>79</v>
      </c>
    </row>
    <row r="374" s="2" customFormat="1">
      <c r="A374" s="39"/>
      <c r="B374" s="40"/>
      <c r="C374" s="41"/>
      <c r="D374" s="219" t="s">
        <v>132</v>
      </c>
      <c r="E374" s="41"/>
      <c r="F374" s="220" t="s">
        <v>506</v>
      </c>
      <c r="G374" s="41"/>
      <c r="H374" s="41"/>
      <c r="I374" s="216"/>
      <c r="J374" s="41"/>
      <c r="K374" s="41"/>
      <c r="L374" s="45"/>
      <c r="M374" s="217"/>
      <c r="N374" s="218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132</v>
      </c>
      <c r="AU374" s="18" t="s">
        <v>79</v>
      </c>
    </row>
    <row r="375" s="13" customFormat="1">
      <c r="A375" s="13"/>
      <c r="B375" s="222"/>
      <c r="C375" s="223"/>
      <c r="D375" s="214" t="s">
        <v>136</v>
      </c>
      <c r="E375" s="224" t="s">
        <v>19</v>
      </c>
      <c r="F375" s="225" t="s">
        <v>507</v>
      </c>
      <c r="G375" s="223"/>
      <c r="H375" s="226">
        <v>5319.3599999999997</v>
      </c>
      <c r="I375" s="227"/>
      <c r="J375" s="223"/>
      <c r="K375" s="223"/>
      <c r="L375" s="228"/>
      <c r="M375" s="229"/>
      <c r="N375" s="230"/>
      <c r="O375" s="230"/>
      <c r="P375" s="230"/>
      <c r="Q375" s="230"/>
      <c r="R375" s="230"/>
      <c r="S375" s="230"/>
      <c r="T375" s="23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2" t="s">
        <v>136</v>
      </c>
      <c r="AU375" s="232" t="s">
        <v>79</v>
      </c>
      <c r="AV375" s="13" t="s">
        <v>79</v>
      </c>
      <c r="AW375" s="13" t="s">
        <v>31</v>
      </c>
      <c r="AX375" s="13" t="s">
        <v>69</v>
      </c>
      <c r="AY375" s="232" t="s">
        <v>121</v>
      </c>
    </row>
    <row r="376" s="13" customFormat="1">
      <c r="A376" s="13"/>
      <c r="B376" s="222"/>
      <c r="C376" s="223"/>
      <c r="D376" s="214" t="s">
        <v>136</v>
      </c>
      <c r="E376" s="224" t="s">
        <v>19</v>
      </c>
      <c r="F376" s="225" t="s">
        <v>508</v>
      </c>
      <c r="G376" s="223"/>
      <c r="H376" s="226">
        <v>403.19999999999999</v>
      </c>
      <c r="I376" s="227"/>
      <c r="J376" s="223"/>
      <c r="K376" s="223"/>
      <c r="L376" s="228"/>
      <c r="M376" s="229"/>
      <c r="N376" s="230"/>
      <c r="O376" s="230"/>
      <c r="P376" s="230"/>
      <c r="Q376" s="230"/>
      <c r="R376" s="230"/>
      <c r="S376" s="230"/>
      <c r="T376" s="23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2" t="s">
        <v>136</v>
      </c>
      <c r="AU376" s="232" t="s">
        <v>79</v>
      </c>
      <c r="AV376" s="13" t="s">
        <v>79</v>
      </c>
      <c r="AW376" s="13" t="s">
        <v>31</v>
      </c>
      <c r="AX376" s="13" t="s">
        <v>69</v>
      </c>
      <c r="AY376" s="232" t="s">
        <v>121</v>
      </c>
    </row>
    <row r="377" s="13" customFormat="1">
      <c r="A377" s="13"/>
      <c r="B377" s="222"/>
      <c r="C377" s="223"/>
      <c r="D377" s="214" t="s">
        <v>136</v>
      </c>
      <c r="E377" s="224" t="s">
        <v>19</v>
      </c>
      <c r="F377" s="225" t="s">
        <v>509</v>
      </c>
      <c r="G377" s="223"/>
      <c r="H377" s="226">
        <v>100.8</v>
      </c>
      <c r="I377" s="227"/>
      <c r="J377" s="223"/>
      <c r="K377" s="223"/>
      <c r="L377" s="228"/>
      <c r="M377" s="229"/>
      <c r="N377" s="230"/>
      <c r="O377" s="230"/>
      <c r="P377" s="230"/>
      <c r="Q377" s="230"/>
      <c r="R377" s="230"/>
      <c r="S377" s="230"/>
      <c r="T377" s="23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2" t="s">
        <v>136</v>
      </c>
      <c r="AU377" s="232" t="s">
        <v>79</v>
      </c>
      <c r="AV377" s="13" t="s">
        <v>79</v>
      </c>
      <c r="AW377" s="13" t="s">
        <v>31</v>
      </c>
      <c r="AX377" s="13" t="s">
        <v>69</v>
      </c>
      <c r="AY377" s="232" t="s">
        <v>121</v>
      </c>
    </row>
    <row r="378" s="13" customFormat="1">
      <c r="A378" s="13"/>
      <c r="B378" s="222"/>
      <c r="C378" s="223"/>
      <c r="D378" s="214" t="s">
        <v>136</v>
      </c>
      <c r="E378" s="224" t="s">
        <v>19</v>
      </c>
      <c r="F378" s="225" t="s">
        <v>510</v>
      </c>
      <c r="G378" s="223"/>
      <c r="H378" s="226">
        <v>113.40000000000001</v>
      </c>
      <c r="I378" s="227"/>
      <c r="J378" s="223"/>
      <c r="K378" s="223"/>
      <c r="L378" s="228"/>
      <c r="M378" s="229"/>
      <c r="N378" s="230"/>
      <c r="O378" s="230"/>
      <c r="P378" s="230"/>
      <c r="Q378" s="230"/>
      <c r="R378" s="230"/>
      <c r="S378" s="230"/>
      <c r="T378" s="23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2" t="s">
        <v>136</v>
      </c>
      <c r="AU378" s="232" t="s">
        <v>79</v>
      </c>
      <c r="AV378" s="13" t="s">
        <v>79</v>
      </c>
      <c r="AW378" s="13" t="s">
        <v>31</v>
      </c>
      <c r="AX378" s="13" t="s">
        <v>69</v>
      </c>
      <c r="AY378" s="232" t="s">
        <v>121</v>
      </c>
    </row>
    <row r="379" s="13" customFormat="1">
      <c r="A379" s="13"/>
      <c r="B379" s="222"/>
      <c r="C379" s="223"/>
      <c r="D379" s="214" t="s">
        <v>136</v>
      </c>
      <c r="E379" s="224" t="s">
        <v>19</v>
      </c>
      <c r="F379" s="225" t="s">
        <v>511</v>
      </c>
      <c r="G379" s="223"/>
      <c r="H379" s="226">
        <v>251.09999999999999</v>
      </c>
      <c r="I379" s="227"/>
      <c r="J379" s="223"/>
      <c r="K379" s="223"/>
      <c r="L379" s="228"/>
      <c r="M379" s="229"/>
      <c r="N379" s="230"/>
      <c r="O379" s="230"/>
      <c r="P379" s="230"/>
      <c r="Q379" s="230"/>
      <c r="R379" s="230"/>
      <c r="S379" s="230"/>
      <c r="T379" s="23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2" t="s">
        <v>136</v>
      </c>
      <c r="AU379" s="232" t="s">
        <v>79</v>
      </c>
      <c r="AV379" s="13" t="s">
        <v>79</v>
      </c>
      <c r="AW379" s="13" t="s">
        <v>31</v>
      </c>
      <c r="AX379" s="13" t="s">
        <v>69</v>
      </c>
      <c r="AY379" s="232" t="s">
        <v>121</v>
      </c>
    </row>
    <row r="380" s="14" customFormat="1">
      <c r="A380" s="14"/>
      <c r="B380" s="233"/>
      <c r="C380" s="234"/>
      <c r="D380" s="214" t="s">
        <v>136</v>
      </c>
      <c r="E380" s="235" t="s">
        <v>19</v>
      </c>
      <c r="F380" s="236" t="s">
        <v>146</v>
      </c>
      <c r="G380" s="234"/>
      <c r="H380" s="237">
        <v>6187.8599999999997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3" t="s">
        <v>136</v>
      </c>
      <c r="AU380" s="243" t="s">
        <v>79</v>
      </c>
      <c r="AV380" s="14" t="s">
        <v>128</v>
      </c>
      <c r="AW380" s="14" t="s">
        <v>31</v>
      </c>
      <c r="AX380" s="14" t="s">
        <v>77</v>
      </c>
      <c r="AY380" s="243" t="s">
        <v>121</v>
      </c>
    </row>
    <row r="381" s="2" customFormat="1" ht="24.15" customHeight="1">
      <c r="A381" s="39"/>
      <c r="B381" s="40"/>
      <c r="C381" s="201" t="s">
        <v>512</v>
      </c>
      <c r="D381" s="201" t="s">
        <v>123</v>
      </c>
      <c r="E381" s="202" t="s">
        <v>513</v>
      </c>
      <c r="F381" s="203" t="s">
        <v>514</v>
      </c>
      <c r="G381" s="204" t="s">
        <v>126</v>
      </c>
      <c r="H381" s="205">
        <v>687.53999999999996</v>
      </c>
      <c r="I381" s="206"/>
      <c r="J381" s="207">
        <f>ROUND(I381*H381,2)</f>
        <v>0</v>
      </c>
      <c r="K381" s="203" t="s">
        <v>127</v>
      </c>
      <c r="L381" s="45"/>
      <c r="M381" s="208" t="s">
        <v>19</v>
      </c>
      <c r="N381" s="209" t="s">
        <v>40</v>
      </c>
      <c r="O381" s="85"/>
      <c r="P381" s="210">
        <f>O381*H381</f>
        <v>0</v>
      </c>
      <c r="Q381" s="210">
        <v>0</v>
      </c>
      <c r="R381" s="210">
        <f>Q381*H381</f>
        <v>0</v>
      </c>
      <c r="S381" s="210">
        <v>0</v>
      </c>
      <c r="T381" s="21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2" t="s">
        <v>128</v>
      </c>
      <c r="AT381" s="212" t="s">
        <v>123</v>
      </c>
      <c r="AU381" s="212" t="s">
        <v>79</v>
      </c>
      <c r="AY381" s="18" t="s">
        <v>121</v>
      </c>
      <c r="BE381" s="213">
        <f>IF(N381="základní",J381,0)</f>
        <v>0</v>
      </c>
      <c r="BF381" s="213">
        <f>IF(N381="snížená",J381,0)</f>
        <v>0</v>
      </c>
      <c r="BG381" s="213">
        <f>IF(N381="zákl. přenesená",J381,0)</f>
        <v>0</v>
      </c>
      <c r="BH381" s="213">
        <f>IF(N381="sníž. přenesená",J381,0)</f>
        <v>0</v>
      </c>
      <c r="BI381" s="213">
        <f>IF(N381="nulová",J381,0)</f>
        <v>0</v>
      </c>
      <c r="BJ381" s="18" t="s">
        <v>77</v>
      </c>
      <c r="BK381" s="213">
        <f>ROUND(I381*H381,2)</f>
        <v>0</v>
      </c>
      <c r="BL381" s="18" t="s">
        <v>128</v>
      </c>
      <c r="BM381" s="212" t="s">
        <v>515</v>
      </c>
    </row>
    <row r="382" s="2" customFormat="1">
      <c r="A382" s="39"/>
      <c r="B382" s="40"/>
      <c r="C382" s="41"/>
      <c r="D382" s="214" t="s">
        <v>130</v>
      </c>
      <c r="E382" s="41"/>
      <c r="F382" s="215" t="s">
        <v>516</v>
      </c>
      <c r="G382" s="41"/>
      <c r="H382" s="41"/>
      <c r="I382" s="216"/>
      <c r="J382" s="41"/>
      <c r="K382" s="41"/>
      <c r="L382" s="45"/>
      <c r="M382" s="217"/>
      <c r="N382" s="218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130</v>
      </c>
      <c r="AU382" s="18" t="s">
        <v>79</v>
      </c>
    </row>
    <row r="383" s="2" customFormat="1">
      <c r="A383" s="39"/>
      <c r="B383" s="40"/>
      <c r="C383" s="41"/>
      <c r="D383" s="219" t="s">
        <v>132</v>
      </c>
      <c r="E383" s="41"/>
      <c r="F383" s="220" t="s">
        <v>517</v>
      </c>
      <c r="G383" s="41"/>
      <c r="H383" s="41"/>
      <c r="I383" s="216"/>
      <c r="J383" s="41"/>
      <c r="K383" s="41"/>
      <c r="L383" s="45"/>
      <c r="M383" s="217"/>
      <c r="N383" s="218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132</v>
      </c>
      <c r="AU383" s="18" t="s">
        <v>79</v>
      </c>
    </row>
    <row r="384" s="13" customFormat="1">
      <c r="A384" s="13"/>
      <c r="B384" s="222"/>
      <c r="C384" s="223"/>
      <c r="D384" s="214" t="s">
        <v>136</v>
      </c>
      <c r="E384" s="224" t="s">
        <v>19</v>
      </c>
      <c r="F384" s="225" t="s">
        <v>518</v>
      </c>
      <c r="G384" s="223"/>
      <c r="H384" s="226">
        <v>591.03999999999996</v>
      </c>
      <c r="I384" s="227"/>
      <c r="J384" s="223"/>
      <c r="K384" s="223"/>
      <c r="L384" s="228"/>
      <c r="M384" s="229"/>
      <c r="N384" s="230"/>
      <c r="O384" s="230"/>
      <c r="P384" s="230"/>
      <c r="Q384" s="230"/>
      <c r="R384" s="230"/>
      <c r="S384" s="230"/>
      <c r="T384" s="23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2" t="s">
        <v>136</v>
      </c>
      <c r="AU384" s="232" t="s">
        <v>79</v>
      </c>
      <c r="AV384" s="13" t="s">
        <v>79</v>
      </c>
      <c r="AW384" s="13" t="s">
        <v>31</v>
      </c>
      <c r="AX384" s="13" t="s">
        <v>69</v>
      </c>
      <c r="AY384" s="232" t="s">
        <v>121</v>
      </c>
    </row>
    <row r="385" s="13" customFormat="1">
      <c r="A385" s="13"/>
      <c r="B385" s="222"/>
      <c r="C385" s="223"/>
      <c r="D385" s="214" t="s">
        <v>136</v>
      </c>
      <c r="E385" s="224" t="s">
        <v>19</v>
      </c>
      <c r="F385" s="225" t="s">
        <v>519</v>
      </c>
      <c r="G385" s="223"/>
      <c r="H385" s="226">
        <v>44.799999999999997</v>
      </c>
      <c r="I385" s="227"/>
      <c r="J385" s="223"/>
      <c r="K385" s="223"/>
      <c r="L385" s="228"/>
      <c r="M385" s="229"/>
      <c r="N385" s="230"/>
      <c r="O385" s="230"/>
      <c r="P385" s="230"/>
      <c r="Q385" s="230"/>
      <c r="R385" s="230"/>
      <c r="S385" s="230"/>
      <c r="T385" s="23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2" t="s">
        <v>136</v>
      </c>
      <c r="AU385" s="232" t="s">
        <v>79</v>
      </c>
      <c r="AV385" s="13" t="s">
        <v>79</v>
      </c>
      <c r="AW385" s="13" t="s">
        <v>31</v>
      </c>
      <c r="AX385" s="13" t="s">
        <v>69</v>
      </c>
      <c r="AY385" s="232" t="s">
        <v>121</v>
      </c>
    </row>
    <row r="386" s="13" customFormat="1">
      <c r="A386" s="13"/>
      <c r="B386" s="222"/>
      <c r="C386" s="223"/>
      <c r="D386" s="214" t="s">
        <v>136</v>
      </c>
      <c r="E386" s="224" t="s">
        <v>19</v>
      </c>
      <c r="F386" s="225" t="s">
        <v>520</v>
      </c>
      <c r="G386" s="223"/>
      <c r="H386" s="226">
        <v>11.199999999999999</v>
      </c>
      <c r="I386" s="227"/>
      <c r="J386" s="223"/>
      <c r="K386" s="223"/>
      <c r="L386" s="228"/>
      <c r="M386" s="229"/>
      <c r="N386" s="230"/>
      <c r="O386" s="230"/>
      <c r="P386" s="230"/>
      <c r="Q386" s="230"/>
      <c r="R386" s="230"/>
      <c r="S386" s="230"/>
      <c r="T386" s="23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136</v>
      </c>
      <c r="AU386" s="232" t="s">
        <v>79</v>
      </c>
      <c r="AV386" s="13" t="s">
        <v>79</v>
      </c>
      <c r="AW386" s="13" t="s">
        <v>31</v>
      </c>
      <c r="AX386" s="13" t="s">
        <v>69</v>
      </c>
      <c r="AY386" s="232" t="s">
        <v>121</v>
      </c>
    </row>
    <row r="387" s="13" customFormat="1">
      <c r="A387" s="13"/>
      <c r="B387" s="222"/>
      <c r="C387" s="223"/>
      <c r="D387" s="214" t="s">
        <v>136</v>
      </c>
      <c r="E387" s="224" t="s">
        <v>19</v>
      </c>
      <c r="F387" s="225" t="s">
        <v>521</v>
      </c>
      <c r="G387" s="223"/>
      <c r="H387" s="226">
        <v>12.6</v>
      </c>
      <c r="I387" s="227"/>
      <c r="J387" s="223"/>
      <c r="K387" s="223"/>
      <c r="L387" s="228"/>
      <c r="M387" s="229"/>
      <c r="N387" s="230"/>
      <c r="O387" s="230"/>
      <c r="P387" s="230"/>
      <c r="Q387" s="230"/>
      <c r="R387" s="230"/>
      <c r="S387" s="230"/>
      <c r="T387" s="23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2" t="s">
        <v>136</v>
      </c>
      <c r="AU387" s="232" t="s">
        <v>79</v>
      </c>
      <c r="AV387" s="13" t="s">
        <v>79</v>
      </c>
      <c r="AW387" s="13" t="s">
        <v>31</v>
      </c>
      <c r="AX387" s="13" t="s">
        <v>69</v>
      </c>
      <c r="AY387" s="232" t="s">
        <v>121</v>
      </c>
    </row>
    <row r="388" s="13" customFormat="1">
      <c r="A388" s="13"/>
      <c r="B388" s="222"/>
      <c r="C388" s="223"/>
      <c r="D388" s="214" t="s">
        <v>136</v>
      </c>
      <c r="E388" s="224" t="s">
        <v>19</v>
      </c>
      <c r="F388" s="225" t="s">
        <v>522</v>
      </c>
      <c r="G388" s="223"/>
      <c r="H388" s="226">
        <v>27.899999999999999</v>
      </c>
      <c r="I388" s="227"/>
      <c r="J388" s="223"/>
      <c r="K388" s="223"/>
      <c r="L388" s="228"/>
      <c r="M388" s="229"/>
      <c r="N388" s="230"/>
      <c r="O388" s="230"/>
      <c r="P388" s="230"/>
      <c r="Q388" s="230"/>
      <c r="R388" s="230"/>
      <c r="S388" s="230"/>
      <c r="T388" s="23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136</v>
      </c>
      <c r="AU388" s="232" t="s">
        <v>79</v>
      </c>
      <c r="AV388" s="13" t="s">
        <v>79</v>
      </c>
      <c r="AW388" s="13" t="s">
        <v>31</v>
      </c>
      <c r="AX388" s="13" t="s">
        <v>69</v>
      </c>
      <c r="AY388" s="232" t="s">
        <v>121</v>
      </c>
    </row>
    <row r="389" s="14" customFormat="1">
      <c r="A389" s="14"/>
      <c r="B389" s="233"/>
      <c r="C389" s="234"/>
      <c r="D389" s="214" t="s">
        <v>136</v>
      </c>
      <c r="E389" s="235" t="s">
        <v>19</v>
      </c>
      <c r="F389" s="236" t="s">
        <v>146</v>
      </c>
      <c r="G389" s="234"/>
      <c r="H389" s="237">
        <v>687.53999999999996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3" t="s">
        <v>136</v>
      </c>
      <c r="AU389" s="243" t="s">
        <v>79</v>
      </c>
      <c r="AV389" s="14" t="s">
        <v>128</v>
      </c>
      <c r="AW389" s="14" t="s">
        <v>31</v>
      </c>
      <c r="AX389" s="14" t="s">
        <v>77</v>
      </c>
      <c r="AY389" s="243" t="s">
        <v>121</v>
      </c>
    </row>
    <row r="390" s="2" customFormat="1" ht="24.15" customHeight="1">
      <c r="A390" s="39"/>
      <c r="B390" s="40"/>
      <c r="C390" s="201" t="s">
        <v>523</v>
      </c>
      <c r="D390" s="201" t="s">
        <v>123</v>
      </c>
      <c r="E390" s="202" t="s">
        <v>524</v>
      </c>
      <c r="F390" s="203" t="s">
        <v>525</v>
      </c>
      <c r="G390" s="204" t="s">
        <v>126</v>
      </c>
      <c r="H390" s="205">
        <v>1428.2000000000001</v>
      </c>
      <c r="I390" s="206"/>
      <c r="J390" s="207">
        <f>ROUND(I390*H390,2)</f>
        <v>0</v>
      </c>
      <c r="K390" s="203" t="s">
        <v>127</v>
      </c>
      <c r="L390" s="45"/>
      <c r="M390" s="208" t="s">
        <v>19</v>
      </c>
      <c r="N390" s="209" t="s">
        <v>40</v>
      </c>
      <c r="O390" s="85"/>
      <c r="P390" s="210">
        <f>O390*H390</f>
        <v>0</v>
      </c>
      <c r="Q390" s="210">
        <v>0</v>
      </c>
      <c r="R390" s="210">
        <f>Q390*H390</f>
        <v>0</v>
      </c>
      <c r="S390" s="210">
        <v>0</v>
      </c>
      <c r="T390" s="21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2" t="s">
        <v>128</v>
      </c>
      <c r="AT390" s="212" t="s">
        <v>123</v>
      </c>
      <c r="AU390" s="212" t="s">
        <v>79</v>
      </c>
      <c r="AY390" s="18" t="s">
        <v>121</v>
      </c>
      <c r="BE390" s="213">
        <f>IF(N390="základní",J390,0)</f>
        <v>0</v>
      </c>
      <c r="BF390" s="213">
        <f>IF(N390="snížená",J390,0)</f>
        <v>0</v>
      </c>
      <c r="BG390" s="213">
        <f>IF(N390="zákl. přenesená",J390,0)</f>
        <v>0</v>
      </c>
      <c r="BH390" s="213">
        <f>IF(N390="sníž. přenesená",J390,0)</f>
        <v>0</v>
      </c>
      <c r="BI390" s="213">
        <f>IF(N390="nulová",J390,0)</f>
        <v>0</v>
      </c>
      <c r="BJ390" s="18" t="s">
        <v>77</v>
      </c>
      <c r="BK390" s="213">
        <f>ROUND(I390*H390,2)</f>
        <v>0</v>
      </c>
      <c r="BL390" s="18" t="s">
        <v>128</v>
      </c>
      <c r="BM390" s="212" t="s">
        <v>526</v>
      </c>
    </row>
    <row r="391" s="2" customFormat="1">
      <c r="A391" s="39"/>
      <c r="B391" s="40"/>
      <c r="C391" s="41"/>
      <c r="D391" s="214" t="s">
        <v>130</v>
      </c>
      <c r="E391" s="41"/>
      <c r="F391" s="215" t="s">
        <v>527</v>
      </c>
      <c r="G391" s="41"/>
      <c r="H391" s="41"/>
      <c r="I391" s="216"/>
      <c r="J391" s="41"/>
      <c r="K391" s="41"/>
      <c r="L391" s="45"/>
      <c r="M391" s="217"/>
      <c r="N391" s="218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130</v>
      </c>
      <c r="AU391" s="18" t="s">
        <v>79</v>
      </c>
    </row>
    <row r="392" s="2" customFormat="1">
      <c r="A392" s="39"/>
      <c r="B392" s="40"/>
      <c r="C392" s="41"/>
      <c r="D392" s="219" t="s">
        <v>132</v>
      </c>
      <c r="E392" s="41"/>
      <c r="F392" s="220" t="s">
        <v>528</v>
      </c>
      <c r="G392" s="41"/>
      <c r="H392" s="41"/>
      <c r="I392" s="216"/>
      <c r="J392" s="41"/>
      <c r="K392" s="41"/>
      <c r="L392" s="45"/>
      <c r="M392" s="217"/>
      <c r="N392" s="218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132</v>
      </c>
      <c r="AU392" s="18" t="s">
        <v>79</v>
      </c>
    </row>
    <row r="393" s="13" customFormat="1">
      <c r="A393" s="13"/>
      <c r="B393" s="222"/>
      <c r="C393" s="223"/>
      <c r="D393" s="214" t="s">
        <v>136</v>
      </c>
      <c r="E393" s="224" t="s">
        <v>19</v>
      </c>
      <c r="F393" s="225" t="s">
        <v>529</v>
      </c>
      <c r="G393" s="223"/>
      <c r="H393" s="226">
        <v>1428.2000000000001</v>
      </c>
      <c r="I393" s="227"/>
      <c r="J393" s="223"/>
      <c r="K393" s="223"/>
      <c r="L393" s="228"/>
      <c r="M393" s="229"/>
      <c r="N393" s="230"/>
      <c r="O393" s="230"/>
      <c r="P393" s="230"/>
      <c r="Q393" s="230"/>
      <c r="R393" s="230"/>
      <c r="S393" s="230"/>
      <c r="T393" s="23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2" t="s">
        <v>136</v>
      </c>
      <c r="AU393" s="232" t="s">
        <v>79</v>
      </c>
      <c r="AV393" s="13" t="s">
        <v>79</v>
      </c>
      <c r="AW393" s="13" t="s">
        <v>31</v>
      </c>
      <c r="AX393" s="13" t="s">
        <v>77</v>
      </c>
      <c r="AY393" s="232" t="s">
        <v>121</v>
      </c>
    </row>
    <row r="394" s="2" customFormat="1" ht="16.5" customHeight="1">
      <c r="A394" s="39"/>
      <c r="B394" s="40"/>
      <c r="C394" s="201" t="s">
        <v>530</v>
      </c>
      <c r="D394" s="201" t="s">
        <v>123</v>
      </c>
      <c r="E394" s="202" t="s">
        <v>531</v>
      </c>
      <c r="F394" s="203" t="s">
        <v>532</v>
      </c>
      <c r="G394" s="204" t="s">
        <v>126</v>
      </c>
      <c r="H394" s="205">
        <v>1507.4000000000001</v>
      </c>
      <c r="I394" s="206"/>
      <c r="J394" s="207">
        <f>ROUND(I394*H394,2)</f>
        <v>0</v>
      </c>
      <c r="K394" s="203" t="s">
        <v>127</v>
      </c>
      <c r="L394" s="45"/>
      <c r="M394" s="208" t="s">
        <v>19</v>
      </c>
      <c r="N394" s="209" t="s">
        <v>40</v>
      </c>
      <c r="O394" s="85"/>
      <c r="P394" s="210">
        <f>O394*H394</f>
        <v>0</v>
      </c>
      <c r="Q394" s="210">
        <v>0</v>
      </c>
      <c r="R394" s="210">
        <f>Q394*H394</f>
        <v>0</v>
      </c>
      <c r="S394" s="210">
        <v>0</v>
      </c>
      <c r="T394" s="21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2" t="s">
        <v>128</v>
      </c>
      <c r="AT394" s="212" t="s">
        <v>123</v>
      </c>
      <c r="AU394" s="212" t="s">
        <v>79</v>
      </c>
      <c r="AY394" s="18" t="s">
        <v>121</v>
      </c>
      <c r="BE394" s="213">
        <f>IF(N394="základní",J394,0)</f>
        <v>0</v>
      </c>
      <c r="BF394" s="213">
        <f>IF(N394="snížená",J394,0)</f>
        <v>0</v>
      </c>
      <c r="BG394" s="213">
        <f>IF(N394="zákl. přenesená",J394,0)</f>
        <v>0</v>
      </c>
      <c r="BH394" s="213">
        <f>IF(N394="sníž. přenesená",J394,0)</f>
        <v>0</v>
      </c>
      <c r="BI394" s="213">
        <f>IF(N394="nulová",J394,0)</f>
        <v>0</v>
      </c>
      <c r="BJ394" s="18" t="s">
        <v>77</v>
      </c>
      <c r="BK394" s="213">
        <f>ROUND(I394*H394,2)</f>
        <v>0</v>
      </c>
      <c r="BL394" s="18" t="s">
        <v>128</v>
      </c>
      <c r="BM394" s="212" t="s">
        <v>533</v>
      </c>
    </row>
    <row r="395" s="2" customFormat="1">
      <c r="A395" s="39"/>
      <c r="B395" s="40"/>
      <c r="C395" s="41"/>
      <c r="D395" s="214" t="s">
        <v>130</v>
      </c>
      <c r="E395" s="41"/>
      <c r="F395" s="215" t="s">
        <v>534</v>
      </c>
      <c r="G395" s="41"/>
      <c r="H395" s="41"/>
      <c r="I395" s="216"/>
      <c r="J395" s="41"/>
      <c r="K395" s="41"/>
      <c r="L395" s="45"/>
      <c r="M395" s="217"/>
      <c r="N395" s="218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130</v>
      </c>
      <c r="AU395" s="18" t="s">
        <v>79</v>
      </c>
    </row>
    <row r="396" s="2" customFormat="1">
      <c r="A396" s="39"/>
      <c r="B396" s="40"/>
      <c r="C396" s="41"/>
      <c r="D396" s="219" t="s">
        <v>132</v>
      </c>
      <c r="E396" s="41"/>
      <c r="F396" s="220" t="s">
        <v>535</v>
      </c>
      <c r="G396" s="41"/>
      <c r="H396" s="41"/>
      <c r="I396" s="216"/>
      <c r="J396" s="41"/>
      <c r="K396" s="41"/>
      <c r="L396" s="45"/>
      <c r="M396" s="217"/>
      <c r="N396" s="218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132</v>
      </c>
      <c r="AU396" s="18" t="s">
        <v>79</v>
      </c>
    </row>
    <row r="397" s="13" customFormat="1">
      <c r="A397" s="13"/>
      <c r="B397" s="222"/>
      <c r="C397" s="223"/>
      <c r="D397" s="214" t="s">
        <v>136</v>
      </c>
      <c r="E397" s="224" t="s">
        <v>19</v>
      </c>
      <c r="F397" s="225" t="s">
        <v>536</v>
      </c>
      <c r="G397" s="223"/>
      <c r="H397" s="226">
        <v>1507.4000000000001</v>
      </c>
      <c r="I397" s="227"/>
      <c r="J397" s="223"/>
      <c r="K397" s="223"/>
      <c r="L397" s="228"/>
      <c r="M397" s="229"/>
      <c r="N397" s="230"/>
      <c r="O397" s="230"/>
      <c r="P397" s="230"/>
      <c r="Q397" s="230"/>
      <c r="R397" s="230"/>
      <c r="S397" s="230"/>
      <c r="T397" s="23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2" t="s">
        <v>136</v>
      </c>
      <c r="AU397" s="232" t="s">
        <v>79</v>
      </c>
      <c r="AV397" s="13" t="s">
        <v>79</v>
      </c>
      <c r="AW397" s="13" t="s">
        <v>31</v>
      </c>
      <c r="AX397" s="13" t="s">
        <v>77</v>
      </c>
      <c r="AY397" s="232" t="s">
        <v>121</v>
      </c>
    </row>
    <row r="398" s="2" customFormat="1" ht="24.15" customHeight="1">
      <c r="A398" s="39"/>
      <c r="B398" s="40"/>
      <c r="C398" s="201" t="s">
        <v>537</v>
      </c>
      <c r="D398" s="201" t="s">
        <v>123</v>
      </c>
      <c r="E398" s="202" t="s">
        <v>538</v>
      </c>
      <c r="F398" s="203" t="s">
        <v>539</v>
      </c>
      <c r="G398" s="204" t="s">
        <v>126</v>
      </c>
      <c r="H398" s="205">
        <v>2936</v>
      </c>
      <c r="I398" s="206"/>
      <c r="J398" s="207">
        <f>ROUND(I398*H398,2)</f>
        <v>0</v>
      </c>
      <c r="K398" s="203" t="s">
        <v>127</v>
      </c>
      <c r="L398" s="45"/>
      <c r="M398" s="208" t="s">
        <v>19</v>
      </c>
      <c r="N398" s="209" t="s">
        <v>40</v>
      </c>
      <c r="O398" s="85"/>
      <c r="P398" s="210">
        <f>O398*H398</f>
        <v>0</v>
      </c>
      <c r="Q398" s="210">
        <v>0</v>
      </c>
      <c r="R398" s="210">
        <f>Q398*H398</f>
        <v>0</v>
      </c>
      <c r="S398" s="210">
        <v>0</v>
      </c>
      <c r="T398" s="21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2" t="s">
        <v>128</v>
      </c>
      <c r="AT398" s="212" t="s">
        <v>123</v>
      </c>
      <c r="AU398" s="212" t="s">
        <v>79</v>
      </c>
      <c r="AY398" s="18" t="s">
        <v>121</v>
      </c>
      <c r="BE398" s="213">
        <f>IF(N398="základní",J398,0)</f>
        <v>0</v>
      </c>
      <c r="BF398" s="213">
        <f>IF(N398="snížená",J398,0)</f>
        <v>0</v>
      </c>
      <c r="BG398" s="213">
        <f>IF(N398="zákl. přenesená",J398,0)</f>
        <v>0</v>
      </c>
      <c r="BH398" s="213">
        <f>IF(N398="sníž. přenesená",J398,0)</f>
        <v>0</v>
      </c>
      <c r="BI398" s="213">
        <f>IF(N398="nulová",J398,0)</f>
        <v>0</v>
      </c>
      <c r="BJ398" s="18" t="s">
        <v>77</v>
      </c>
      <c r="BK398" s="213">
        <f>ROUND(I398*H398,2)</f>
        <v>0</v>
      </c>
      <c r="BL398" s="18" t="s">
        <v>128</v>
      </c>
      <c r="BM398" s="212" t="s">
        <v>540</v>
      </c>
    </row>
    <row r="399" s="2" customFormat="1">
      <c r="A399" s="39"/>
      <c r="B399" s="40"/>
      <c r="C399" s="41"/>
      <c r="D399" s="214" t="s">
        <v>130</v>
      </c>
      <c r="E399" s="41"/>
      <c r="F399" s="215" t="s">
        <v>541</v>
      </c>
      <c r="G399" s="41"/>
      <c r="H399" s="41"/>
      <c r="I399" s="216"/>
      <c r="J399" s="41"/>
      <c r="K399" s="41"/>
      <c r="L399" s="45"/>
      <c r="M399" s="217"/>
      <c r="N399" s="218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130</v>
      </c>
      <c r="AU399" s="18" t="s">
        <v>79</v>
      </c>
    </row>
    <row r="400" s="2" customFormat="1">
      <c r="A400" s="39"/>
      <c r="B400" s="40"/>
      <c r="C400" s="41"/>
      <c r="D400" s="219" t="s">
        <v>132</v>
      </c>
      <c r="E400" s="41"/>
      <c r="F400" s="220" t="s">
        <v>542</v>
      </c>
      <c r="G400" s="41"/>
      <c r="H400" s="41"/>
      <c r="I400" s="216"/>
      <c r="J400" s="41"/>
      <c r="K400" s="41"/>
      <c r="L400" s="45"/>
      <c r="M400" s="217"/>
      <c r="N400" s="218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132</v>
      </c>
      <c r="AU400" s="18" t="s">
        <v>79</v>
      </c>
    </row>
    <row r="401" s="13" customFormat="1">
      <c r="A401" s="13"/>
      <c r="B401" s="222"/>
      <c r="C401" s="223"/>
      <c r="D401" s="214" t="s">
        <v>136</v>
      </c>
      <c r="E401" s="224" t="s">
        <v>19</v>
      </c>
      <c r="F401" s="225" t="s">
        <v>543</v>
      </c>
      <c r="G401" s="223"/>
      <c r="H401" s="226">
        <v>2936</v>
      </c>
      <c r="I401" s="227"/>
      <c r="J401" s="223"/>
      <c r="K401" s="223"/>
      <c r="L401" s="228"/>
      <c r="M401" s="229"/>
      <c r="N401" s="230"/>
      <c r="O401" s="230"/>
      <c r="P401" s="230"/>
      <c r="Q401" s="230"/>
      <c r="R401" s="230"/>
      <c r="S401" s="230"/>
      <c r="T401" s="23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2" t="s">
        <v>136</v>
      </c>
      <c r="AU401" s="232" t="s">
        <v>79</v>
      </c>
      <c r="AV401" s="13" t="s">
        <v>79</v>
      </c>
      <c r="AW401" s="13" t="s">
        <v>31</v>
      </c>
      <c r="AX401" s="13" t="s">
        <v>77</v>
      </c>
      <c r="AY401" s="232" t="s">
        <v>121</v>
      </c>
    </row>
    <row r="402" s="2" customFormat="1" ht="33" customHeight="1">
      <c r="A402" s="39"/>
      <c r="B402" s="40"/>
      <c r="C402" s="201" t="s">
        <v>544</v>
      </c>
      <c r="D402" s="201" t="s">
        <v>123</v>
      </c>
      <c r="E402" s="202" t="s">
        <v>545</v>
      </c>
      <c r="F402" s="203" t="s">
        <v>546</v>
      </c>
      <c r="G402" s="204" t="s">
        <v>165</v>
      </c>
      <c r="H402" s="205">
        <v>163</v>
      </c>
      <c r="I402" s="206"/>
      <c r="J402" s="207">
        <f>ROUND(I402*H402,2)</f>
        <v>0</v>
      </c>
      <c r="K402" s="203" t="s">
        <v>127</v>
      </c>
      <c r="L402" s="45"/>
      <c r="M402" s="208" t="s">
        <v>19</v>
      </c>
      <c r="N402" s="209" t="s">
        <v>40</v>
      </c>
      <c r="O402" s="85"/>
      <c r="P402" s="210">
        <f>O402*H402</f>
        <v>0</v>
      </c>
      <c r="Q402" s="210">
        <v>0</v>
      </c>
      <c r="R402" s="210">
        <f>Q402*H402</f>
        <v>0</v>
      </c>
      <c r="S402" s="210">
        <v>0</v>
      </c>
      <c r="T402" s="21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2" t="s">
        <v>128</v>
      </c>
      <c r="AT402" s="212" t="s">
        <v>123</v>
      </c>
      <c r="AU402" s="212" t="s">
        <v>79</v>
      </c>
      <c r="AY402" s="18" t="s">
        <v>121</v>
      </c>
      <c r="BE402" s="213">
        <f>IF(N402="základní",J402,0)</f>
        <v>0</v>
      </c>
      <c r="BF402" s="213">
        <f>IF(N402="snížená",J402,0)</f>
        <v>0</v>
      </c>
      <c r="BG402" s="213">
        <f>IF(N402="zákl. přenesená",J402,0)</f>
        <v>0</v>
      </c>
      <c r="BH402" s="213">
        <f>IF(N402="sníž. přenesená",J402,0)</f>
        <v>0</v>
      </c>
      <c r="BI402" s="213">
        <f>IF(N402="nulová",J402,0)</f>
        <v>0</v>
      </c>
      <c r="BJ402" s="18" t="s">
        <v>77</v>
      </c>
      <c r="BK402" s="213">
        <f>ROUND(I402*H402,2)</f>
        <v>0</v>
      </c>
      <c r="BL402" s="18" t="s">
        <v>128</v>
      </c>
      <c r="BM402" s="212" t="s">
        <v>547</v>
      </c>
    </row>
    <row r="403" s="2" customFormat="1">
      <c r="A403" s="39"/>
      <c r="B403" s="40"/>
      <c r="C403" s="41"/>
      <c r="D403" s="214" t="s">
        <v>130</v>
      </c>
      <c r="E403" s="41"/>
      <c r="F403" s="215" t="s">
        <v>548</v>
      </c>
      <c r="G403" s="41"/>
      <c r="H403" s="41"/>
      <c r="I403" s="216"/>
      <c r="J403" s="41"/>
      <c r="K403" s="41"/>
      <c r="L403" s="45"/>
      <c r="M403" s="217"/>
      <c r="N403" s="218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130</v>
      </c>
      <c r="AU403" s="18" t="s">
        <v>79</v>
      </c>
    </row>
    <row r="404" s="2" customFormat="1">
      <c r="A404" s="39"/>
      <c r="B404" s="40"/>
      <c r="C404" s="41"/>
      <c r="D404" s="219" t="s">
        <v>132</v>
      </c>
      <c r="E404" s="41"/>
      <c r="F404" s="220" t="s">
        <v>549</v>
      </c>
      <c r="G404" s="41"/>
      <c r="H404" s="41"/>
      <c r="I404" s="216"/>
      <c r="J404" s="41"/>
      <c r="K404" s="41"/>
      <c r="L404" s="45"/>
      <c r="M404" s="217"/>
      <c r="N404" s="218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132</v>
      </c>
      <c r="AU404" s="18" t="s">
        <v>79</v>
      </c>
    </row>
    <row r="405" s="2" customFormat="1">
      <c r="A405" s="39"/>
      <c r="B405" s="40"/>
      <c r="C405" s="41"/>
      <c r="D405" s="214" t="s">
        <v>134</v>
      </c>
      <c r="E405" s="41"/>
      <c r="F405" s="221" t="s">
        <v>550</v>
      </c>
      <c r="G405" s="41"/>
      <c r="H405" s="41"/>
      <c r="I405" s="216"/>
      <c r="J405" s="41"/>
      <c r="K405" s="41"/>
      <c r="L405" s="45"/>
      <c r="M405" s="217"/>
      <c r="N405" s="218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134</v>
      </c>
      <c r="AU405" s="18" t="s">
        <v>79</v>
      </c>
    </row>
    <row r="406" s="13" customFormat="1">
      <c r="A406" s="13"/>
      <c r="B406" s="222"/>
      <c r="C406" s="223"/>
      <c r="D406" s="214" t="s">
        <v>136</v>
      </c>
      <c r="E406" s="224" t="s">
        <v>19</v>
      </c>
      <c r="F406" s="225" t="s">
        <v>551</v>
      </c>
      <c r="G406" s="223"/>
      <c r="H406" s="226">
        <v>95</v>
      </c>
      <c r="I406" s="227"/>
      <c r="J406" s="223"/>
      <c r="K406" s="223"/>
      <c r="L406" s="228"/>
      <c r="M406" s="229"/>
      <c r="N406" s="230"/>
      <c r="O406" s="230"/>
      <c r="P406" s="230"/>
      <c r="Q406" s="230"/>
      <c r="R406" s="230"/>
      <c r="S406" s="230"/>
      <c r="T406" s="23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2" t="s">
        <v>136</v>
      </c>
      <c r="AU406" s="232" t="s">
        <v>79</v>
      </c>
      <c r="AV406" s="13" t="s">
        <v>79</v>
      </c>
      <c r="AW406" s="13" t="s">
        <v>31</v>
      </c>
      <c r="AX406" s="13" t="s">
        <v>69</v>
      </c>
      <c r="AY406" s="232" t="s">
        <v>121</v>
      </c>
    </row>
    <row r="407" s="13" customFormat="1">
      <c r="A407" s="13"/>
      <c r="B407" s="222"/>
      <c r="C407" s="223"/>
      <c r="D407" s="214" t="s">
        <v>136</v>
      </c>
      <c r="E407" s="224" t="s">
        <v>19</v>
      </c>
      <c r="F407" s="225" t="s">
        <v>552</v>
      </c>
      <c r="G407" s="223"/>
      <c r="H407" s="226">
        <v>68</v>
      </c>
      <c r="I407" s="227"/>
      <c r="J407" s="223"/>
      <c r="K407" s="223"/>
      <c r="L407" s="228"/>
      <c r="M407" s="229"/>
      <c r="N407" s="230"/>
      <c r="O407" s="230"/>
      <c r="P407" s="230"/>
      <c r="Q407" s="230"/>
      <c r="R407" s="230"/>
      <c r="S407" s="230"/>
      <c r="T407" s="23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2" t="s">
        <v>136</v>
      </c>
      <c r="AU407" s="232" t="s">
        <v>79</v>
      </c>
      <c r="AV407" s="13" t="s">
        <v>79</v>
      </c>
      <c r="AW407" s="13" t="s">
        <v>31</v>
      </c>
      <c r="AX407" s="13" t="s">
        <v>69</v>
      </c>
      <c r="AY407" s="232" t="s">
        <v>121</v>
      </c>
    </row>
    <row r="408" s="14" customFormat="1">
      <c r="A408" s="14"/>
      <c r="B408" s="233"/>
      <c r="C408" s="234"/>
      <c r="D408" s="214" t="s">
        <v>136</v>
      </c>
      <c r="E408" s="235" t="s">
        <v>19</v>
      </c>
      <c r="F408" s="236" t="s">
        <v>146</v>
      </c>
      <c r="G408" s="234"/>
      <c r="H408" s="237">
        <v>163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3" t="s">
        <v>136</v>
      </c>
      <c r="AU408" s="243" t="s">
        <v>79</v>
      </c>
      <c r="AV408" s="14" t="s">
        <v>128</v>
      </c>
      <c r="AW408" s="14" t="s">
        <v>31</v>
      </c>
      <c r="AX408" s="14" t="s">
        <v>77</v>
      </c>
      <c r="AY408" s="243" t="s">
        <v>121</v>
      </c>
    </row>
    <row r="409" s="2" customFormat="1" ht="24.15" customHeight="1">
      <c r="A409" s="39"/>
      <c r="B409" s="40"/>
      <c r="C409" s="201" t="s">
        <v>553</v>
      </c>
      <c r="D409" s="201" t="s">
        <v>123</v>
      </c>
      <c r="E409" s="202" t="s">
        <v>554</v>
      </c>
      <c r="F409" s="203" t="s">
        <v>555</v>
      </c>
      <c r="G409" s="204" t="s">
        <v>126</v>
      </c>
      <c r="H409" s="205">
        <v>81.5</v>
      </c>
      <c r="I409" s="206"/>
      <c r="J409" s="207">
        <f>ROUND(I409*H409,2)</f>
        <v>0</v>
      </c>
      <c r="K409" s="203" t="s">
        <v>127</v>
      </c>
      <c r="L409" s="45"/>
      <c r="M409" s="208" t="s">
        <v>19</v>
      </c>
      <c r="N409" s="209" t="s">
        <v>40</v>
      </c>
      <c r="O409" s="85"/>
      <c r="P409" s="210">
        <f>O409*H409</f>
        <v>0</v>
      </c>
      <c r="Q409" s="210">
        <v>0</v>
      </c>
      <c r="R409" s="210">
        <f>Q409*H409</f>
        <v>0</v>
      </c>
      <c r="S409" s="210">
        <v>0</v>
      </c>
      <c r="T409" s="21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2" t="s">
        <v>128</v>
      </c>
      <c r="AT409" s="212" t="s">
        <v>123</v>
      </c>
      <c r="AU409" s="212" t="s">
        <v>79</v>
      </c>
      <c r="AY409" s="18" t="s">
        <v>121</v>
      </c>
      <c r="BE409" s="213">
        <f>IF(N409="základní",J409,0)</f>
        <v>0</v>
      </c>
      <c r="BF409" s="213">
        <f>IF(N409="snížená",J409,0)</f>
        <v>0</v>
      </c>
      <c r="BG409" s="213">
        <f>IF(N409="zákl. přenesená",J409,0)</f>
        <v>0</v>
      </c>
      <c r="BH409" s="213">
        <f>IF(N409="sníž. přenesená",J409,0)</f>
        <v>0</v>
      </c>
      <c r="BI409" s="213">
        <f>IF(N409="nulová",J409,0)</f>
        <v>0</v>
      </c>
      <c r="BJ409" s="18" t="s">
        <v>77</v>
      </c>
      <c r="BK409" s="213">
        <f>ROUND(I409*H409,2)</f>
        <v>0</v>
      </c>
      <c r="BL409" s="18" t="s">
        <v>128</v>
      </c>
      <c r="BM409" s="212" t="s">
        <v>556</v>
      </c>
    </row>
    <row r="410" s="2" customFormat="1">
      <c r="A410" s="39"/>
      <c r="B410" s="40"/>
      <c r="C410" s="41"/>
      <c r="D410" s="214" t="s">
        <v>130</v>
      </c>
      <c r="E410" s="41"/>
      <c r="F410" s="215" t="s">
        <v>557</v>
      </c>
      <c r="G410" s="41"/>
      <c r="H410" s="41"/>
      <c r="I410" s="216"/>
      <c r="J410" s="41"/>
      <c r="K410" s="41"/>
      <c r="L410" s="45"/>
      <c r="M410" s="217"/>
      <c r="N410" s="218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130</v>
      </c>
      <c r="AU410" s="18" t="s">
        <v>79</v>
      </c>
    </row>
    <row r="411" s="2" customFormat="1">
      <c r="A411" s="39"/>
      <c r="B411" s="40"/>
      <c r="C411" s="41"/>
      <c r="D411" s="219" t="s">
        <v>132</v>
      </c>
      <c r="E411" s="41"/>
      <c r="F411" s="220" t="s">
        <v>558</v>
      </c>
      <c r="G411" s="41"/>
      <c r="H411" s="41"/>
      <c r="I411" s="216"/>
      <c r="J411" s="41"/>
      <c r="K411" s="41"/>
      <c r="L411" s="45"/>
      <c r="M411" s="217"/>
      <c r="N411" s="218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132</v>
      </c>
      <c r="AU411" s="18" t="s">
        <v>79</v>
      </c>
    </row>
    <row r="412" s="13" customFormat="1">
      <c r="A412" s="13"/>
      <c r="B412" s="222"/>
      <c r="C412" s="223"/>
      <c r="D412" s="214" t="s">
        <v>136</v>
      </c>
      <c r="E412" s="224" t="s">
        <v>19</v>
      </c>
      <c r="F412" s="225" t="s">
        <v>559</v>
      </c>
      <c r="G412" s="223"/>
      <c r="H412" s="226">
        <v>81.5</v>
      </c>
      <c r="I412" s="227"/>
      <c r="J412" s="223"/>
      <c r="K412" s="223"/>
      <c r="L412" s="228"/>
      <c r="M412" s="229"/>
      <c r="N412" s="230"/>
      <c r="O412" s="230"/>
      <c r="P412" s="230"/>
      <c r="Q412" s="230"/>
      <c r="R412" s="230"/>
      <c r="S412" s="230"/>
      <c r="T412" s="23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2" t="s">
        <v>136</v>
      </c>
      <c r="AU412" s="232" t="s">
        <v>79</v>
      </c>
      <c r="AV412" s="13" t="s">
        <v>79</v>
      </c>
      <c r="AW412" s="13" t="s">
        <v>31</v>
      </c>
      <c r="AX412" s="13" t="s">
        <v>77</v>
      </c>
      <c r="AY412" s="232" t="s">
        <v>121</v>
      </c>
    </row>
    <row r="413" s="2" customFormat="1" ht="24.15" customHeight="1">
      <c r="A413" s="39"/>
      <c r="B413" s="40"/>
      <c r="C413" s="201" t="s">
        <v>560</v>
      </c>
      <c r="D413" s="201" t="s">
        <v>123</v>
      </c>
      <c r="E413" s="202" t="s">
        <v>561</v>
      </c>
      <c r="F413" s="203" t="s">
        <v>562</v>
      </c>
      <c r="G413" s="204" t="s">
        <v>165</v>
      </c>
      <c r="H413" s="205">
        <v>163</v>
      </c>
      <c r="I413" s="206"/>
      <c r="J413" s="207">
        <f>ROUND(I413*H413,2)</f>
        <v>0</v>
      </c>
      <c r="K413" s="203" t="s">
        <v>127</v>
      </c>
      <c r="L413" s="45"/>
      <c r="M413" s="208" t="s">
        <v>19</v>
      </c>
      <c r="N413" s="209" t="s">
        <v>40</v>
      </c>
      <c r="O413" s="85"/>
      <c r="P413" s="210">
        <f>O413*H413</f>
        <v>0</v>
      </c>
      <c r="Q413" s="210">
        <v>0</v>
      </c>
      <c r="R413" s="210">
        <f>Q413*H413</f>
        <v>0</v>
      </c>
      <c r="S413" s="210">
        <v>0</v>
      </c>
      <c r="T413" s="21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2" t="s">
        <v>128</v>
      </c>
      <c r="AT413" s="212" t="s">
        <v>123</v>
      </c>
      <c r="AU413" s="212" t="s">
        <v>79</v>
      </c>
      <c r="AY413" s="18" t="s">
        <v>121</v>
      </c>
      <c r="BE413" s="213">
        <f>IF(N413="základní",J413,0)</f>
        <v>0</v>
      </c>
      <c r="BF413" s="213">
        <f>IF(N413="snížená",J413,0)</f>
        <v>0</v>
      </c>
      <c r="BG413" s="213">
        <f>IF(N413="zákl. přenesená",J413,0)</f>
        <v>0</v>
      </c>
      <c r="BH413" s="213">
        <f>IF(N413="sníž. přenesená",J413,0)</f>
        <v>0</v>
      </c>
      <c r="BI413" s="213">
        <f>IF(N413="nulová",J413,0)</f>
        <v>0</v>
      </c>
      <c r="BJ413" s="18" t="s">
        <v>77</v>
      </c>
      <c r="BK413" s="213">
        <f>ROUND(I413*H413,2)</f>
        <v>0</v>
      </c>
      <c r="BL413" s="18" t="s">
        <v>128</v>
      </c>
      <c r="BM413" s="212" t="s">
        <v>563</v>
      </c>
    </row>
    <row r="414" s="2" customFormat="1">
      <c r="A414" s="39"/>
      <c r="B414" s="40"/>
      <c r="C414" s="41"/>
      <c r="D414" s="214" t="s">
        <v>130</v>
      </c>
      <c r="E414" s="41"/>
      <c r="F414" s="215" t="s">
        <v>564</v>
      </c>
      <c r="G414" s="41"/>
      <c r="H414" s="41"/>
      <c r="I414" s="216"/>
      <c r="J414" s="41"/>
      <c r="K414" s="41"/>
      <c r="L414" s="45"/>
      <c r="M414" s="217"/>
      <c r="N414" s="218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130</v>
      </c>
      <c r="AU414" s="18" t="s">
        <v>79</v>
      </c>
    </row>
    <row r="415" s="2" customFormat="1">
      <c r="A415" s="39"/>
      <c r="B415" s="40"/>
      <c r="C415" s="41"/>
      <c r="D415" s="219" t="s">
        <v>132</v>
      </c>
      <c r="E415" s="41"/>
      <c r="F415" s="220" t="s">
        <v>565</v>
      </c>
      <c r="G415" s="41"/>
      <c r="H415" s="41"/>
      <c r="I415" s="216"/>
      <c r="J415" s="41"/>
      <c r="K415" s="41"/>
      <c r="L415" s="45"/>
      <c r="M415" s="217"/>
      <c r="N415" s="218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132</v>
      </c>
      <c r="AU415" s="18" t="s">
        <v>79</v>
      </c>
    </row>
    <row r="416" s="2" customFormat="1">
      <c r="A416" s="39"/>
      <c r="B416" s="40"/>
      <c r="C416" s="41"/>
      <c r="D416" s="214" t="s">
        <v>134</v>
      </c>
      <c r="E416" s="41"/>
      <c r="F416" s="221" t="s">
        <v>566</v>
      </c>
      <c r="G416" s="41"/>
      <c r="H416" s="41"/>
      <c r="I416" s="216"/>
      <c r="J416" s="41"/>
      <c r="K416" s="41"/>
      <c r="L416" s="45"/>
      <c r="M416" s="217"/>
      <c r="N416" s="218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134</v>
      </c>
      <c r="AU416" s="18" t="s">
        <v>79</v>
      </c>
    </row>
    <row r="417" s="13" customFormat="1">
      <c r="A417" s="13"/>
      <c r="B417" s="222"/>
      <c r="C417" s="223"/>
      <c r="D417" s="214" t="s">
        <v>136</v>
      </c>
      <c r="E417" s="224" t="s">
        <v>19</v>
      </c>
      <c r="F417" s="225" t="s">
        <v>567</v>
      </c>
      <c r="G417" s="223"/>
      <c r="H417" s="226">
        <v>95</v>
      </c>
      <c r="I417" s="227"/>
      <c r="J417" s="223"/>
      <c r="K417" s="223"/>
      <c r="L417" s="228"/>
      <c r="M417" s="229"/>
      <c r="N417" s="230"/>
      <c r="O417" s="230"/>
      <c r="P417" s="230"/>
      <c r="Q417" s="230"/>
      <c r="R417" s="230"/>
      <c r="S417" s="230"/>
      <c r="T417" s="23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2" t="s">
        <v>136</v>
      </c>
      <c r="AU417" s="232" t="s">
        <v>79</v>
      </c>
      <c r="AV417" s="13" t="s">
        <v>79</v>
      </c>
      <c r="AW417" s="13" t="s">
        <v>31</v>
      </c>
      <c r="AX417" s="13" t="s">
        <v>69</v>
      </c>
      <c r="AY417" s="232" t="s">
        <v>121</v>
      </c>
    </row>
    <row r="418" s="13" customFormat="1">
      <c r="A418" s="13"/>
      <c r="B418" s="222"/>
      <c r="C418" s="223"/>
      <c r="D418" s="214" t="s">
        <v>136</v>
      </c>
      <c r="E418" s="224" t="s">
        <v>19</v>
      </c>
      <c r="F418" s="225" t="s">
        <v>568</v>
      </c>
      <c r="G418" s="223"/>
      <c r="H418" s="226">
        <v>68</v>
      </c>
      <c r="I418" s="227"/>
      <c r="J418" s="223"/>
      <c r="K418" s="223"/>
      <c r="L418" s="228"/>
      <c r="M418" s="229"/>
      <c r="N418" s="230"/>
      <c r="O418" s="230"/>
      <c r="P418" s="230"/>
      <c r="Q418" s="230"/>
      <c r="R418" s="230"/>
      <c r="S418" s="230"/>
      <c r="T418" s="23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2" t="s">
        <v>136</v>
      </c>
      <c r="AU418" s="232" t="s">
        <v>79</v>
      </c>
      <c r="AV418" s="13" t="s">
        <v>79</v>
      </c>
      <c r="AW418" s="13" t="s">
        <v>31</v>
      </c>
      <c r="AX418" s="13" t="s">
        <v>69</v>
      </c>
      <c r="AY418" s="232" t="s">
        <v>121</v>
      </c>
    </row>
    <row r="419" s="14" customFormat="1">
      <c r="A419" s="14"/>
      <c r="B419" s="233"/>
      <c r="C419" s="234"/>
      <c r="D419" s="214" t="s">
        <v>136</v>
      </c>
      <c r="E419" s="235" t="s">
        <v>19</v>
      </c>
      <c r="F419" s="236" t="s">
        <v>146</v>
      </c>
      <c r="G419" s="234"/>
      <c r="H419" s="237">
        <v>163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3" t="s">
        <v>136</v>
      </c>
      <c r="AU419" s="243" t="s">
        <v>79</v>
      </c>
      <c r="AV419" s="14" t="s">
        <v>128</v>
      </c>
      <c r="AW419" s="14" t="s">
        <v>31</v>
      </c>
      <c r="AX419" s="14" t="s">
        <v>77</v>
      </c>
      <c r="AY419" s="243" t="s">
        <v>121</v>
      </c>
    </row>
    <row r="420" s="2" customFormat="1" ht="16.5" customHeight="1">
      <c r="A420" s="39"/>
      <c r="B420" s="40"/>
      <c r="C420" s="244" t="s">
        <v>569</v>
      </c>
      <c r="D420" s="244" t="s">
        <v>479</v>
      </c>
      <c r="E420" s="245" t="s">
        <v>570</v>
      </c>
      <c r="F420" s="246" t="s">
        <v>571</v>
      </c>
      <c r="G420" s="247" t="s">
        <v>165</v>
      </c>
      <c r="H420" s="248">
        <v>163</v>
      </c>
      <c r="I420" s="249"/>
      <c r="J420" s="250">
        <f>ROUND(I420*H420,2)</f>
        <v>0</v>
      </c>
      <c r="K420" s="246" t="s">
        <v>19</v>
      </c>
      <c r="L420" s="251"/>
      <c r="M420" s="252" t="s">
        <v>19</v>
      </c>
      <c r="N420" s="253" t="s">
        <v>40</v>
      </c>
      <c r="O420" s="85"/>
      <c r="P420" s="210">
        <f>O420*H420</f>
        <v>0</v>
      </c>
      <c r="Q420" s="210">
        <v>0.027</v>
      </c>
      <c r="R420" s="210">
        <f>Q420*H420</f>
        <v>4.4009999999999998</v>
      </c>
      <c r="S420" s="210">
        <v>0</v>
      </c>
      <c r="T420" s="21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2" t="s">
        <v>185</v>
      </c>
      <c r="AT420" s="212" t="s">
        <v>479</v>
      </c>
      <c r="AU420" s="212" t="s">
        <v>79</v>
      </c>
      <c r="AY420" s="18" t="s">
        <v>121</v>
      </c>
      <c r="BE420" s="213">
        <f>IF(N420="základní",J420,0)</f>
        <v>0</v>
      </c>
      <c r="BF420" s="213">
        <f>IF(N420="snížená",J420,0)</f>
        <v>0</v>
      </c>
      <c r="BG420" s="213">
        <f>IF(N420="zákl. přenesená",J420,0)</f>
        <v>0</v>
      </c>
      <c r="BH420" s="213">
        <f>IF(N420="sníž. přenesená",J420,0)</f>
        <v>0</v>
      </c>
      <c r="BI420" s="213">
        <f>IF(N420="nulová",J420,0)</f>
        <v>0</v>
      </c>
      <c r="BJ420" s="18" t="s">
        <v>77</v>
      </c>
      <c r="BK420" s="213">
        <f>ROUND(I420*H420,2)</f>
        <v>0</v>
      </c>
      <c r="BL420" s="18" t="s">
        <v>128</v>
      </c>
      <c r="BM420" s="212" t="s">
        <v>572</v>
      </c>
    </row>
    <row r="421" s="2" customFormat="1">
      <c r="A421" s="39"/>
      <c r="B421" s="40"/>
      <c r="C421" s="41"/>
      <c r="D421" s="214" t="s">
        <v>130</v>
      </c>
      <c r="E421" s="41"/>
      <c r="F421" s="215" t="s">
        <v>571</v>
      </c>
      <c r="G421" s="41"/>
      <c r="H421" s="41"/>
      <c r="I421" s="216"/>
      <c r="J421" s="41"/>
      <c r="K421" s="41"/>
      <c r="L421" s="45"/>
      <c r="M421" s="217"/>
      <c r="N421" s="218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130</v>
      </c>
      <c r="AU421" s="18" t="s">
        <v>79</v>
      </c>
    </row>
    <row r="422" s="2" customFormat="1">
      <c r="A422" s="39"/>
      <c r="B422" s="40"/>
      <c r="C422" s="41"/>
      <c r="D422" s="214" t="s">
        <v>134</v>
      </c>
      <c r="E422" s="41"/>
      <c r="F422" s="221" t="s">
        <v>573</v>
      </c>
      <c r="G422" s="41"/>
      <c r="H422" s="41"/>
      <c r="I422" s="216"/>
      <c r="J422" s="41"/>
      <c r="K422" s="41"/>
      <c r="L422" s="45"/>
      <c r="M422" s="217"/>
      <c r="N422" s="218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134</v>
      </c>
      <c r="AU422" s="18" t="s">
        <v>79</v>
      </c>
    </row>
    <row r="423" s="2" customFormat="1" ht="33" customHeight="1">
      <c r="A423" s="39"/>
      <c r="B423" s="40"/>
      <c r="C423" s="201" t="s">
        <v>574</v>
      </c>
      <c r="D423" s="201" t="s">
        <v>123</v>
      </c>
      <c r="E423" s="202" t="s">
        <v>575</v>
      </c>
      <c r="F423" s="203" t="s">
        <v>576</v>
      </c>
      <c r="G423" s="204" t="s">
        <v>165</v>
      </c>
      <c r="H423" s="205">
        <v>163</v>
      </c>
      <c r="I423" s="206"/>
      <c r="J423" s="207">
        <f>ROUND(I423*H423,2)</f>
        <v>0</v>
      </c>
      <c r="K423" s="203" t="s">
        <v>127</v>
      </c>
      <c r="L423" s="45"/>
      <c r="M423" s="208" t="s">
        <v>19</v>
      </c>
      <c r="N423" s="209" t="s">
        <v>40</v>
      </c>
      <c r="O423" s="85"/>
      <c r="P423" s="210">
        <f>O423*H423</f>
        <v>0</v>
      </c>
      <c r="Q423" s="210">
        <v>6.0000000000000002E-05</v>
      </c>
      <c r="R423" s="210">
        <f>Q423*H423</f>
        <v>0.0097800000000000005</v>
      </c>
      <c r="S423" s="210">
        <v>0</v>
      </c>
      <c r="T423" s="211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2" t="s">
        <v>128</v>
      </c>
      <c r="AT423" s="212" t="s">
        <v>123</v>
      </c>
      <c r="AU423" s="212" t="s">
        <v>79</v>
      </c>
      <c r="AY423" s="18" t="s">
        <v>121</v>
      </c>
      <c r="BE423" s="213">
        <f>IF(N423="základní",J423,0)</f>
        <v>0</v>
      </c>
      <c r="BF423" s="213">
        <f>IF(N423="snížená",J423,0)</f>
        <v>0</v>
      </c>
      <c r="BG423" s="213">
        <f>IF(N423="zákl. přenesená",J423,0)</f>
        <v>0</v>
      </c>
      <c r="BH423" s="213">
        <f>IF(N423="sníž. přenesená",J423,0)</f>
        <v>0</v>
      </c>
      <c r="BI423" s="213">
        <f>IF(N423="nulová",J423,0)</f>
        <v>0</v>
      </c>
      <c r="BJ423" s="18" t="s">
        <v>77</v>
      </c>
      <c r="BK423" s="213">
        <f>ROUND(I423*H423,2)</f>
        <v>0</v>
      </c>
      <c r="BL423" s="18" t="s">
        <v>128</v>
      </c>
      <c r="BM423" s="212" t="s">
        <v>577</v>
      </c>
    </row>
    <row r="424" s="2" customFormat="1">
      <c r="A424" s="39"/>
      <c r="B424" s="40"/>
      <c r="C424" s="41"/>
      <c r="D424" s="214" t="s">
        <v>130</v>
      </c>
      <c r="E424" s="41"/>
      <c r="F424" s="215" t="s">
        <v>578</v>
      </c>
      <c r="G424" s="41"/>
      <c r="H424" s="41"/>
      <c r="I424" s="216"/>
      <c r="J424" s="41"/>
      <c r="K424" s="41"/>
      <c r="L424" s="45"/>
      <c r="M424" s="217"/>
      <c r="N424" s="218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130</v>
      </c>
      <c r="AU424" s="18" t="s">
        <v>79</v>
      </c>
    </row>
    <row r="425" s="2" customFormat="1">
      <c r="A425" s="39"/>
      <c r="B425" s="40"/>
      <c r="C425" s="41"/>
      <c r="D425" s="219" t="s">
        <v>132</v>
      </c>
      <c r="E425" s="41"/>
      <c r="F425" s="220" t="s">
        <v>579</v>
      </c>
      <c r="G425" s="41"/>
      <c r="H425" s="41"/>
      <c r="I425" s="216"/>
      <c r="J425" s="41"/>
      <c r="K425" s="41"/>
      <c r="L425" s="45"/>
      <c r="M425" s="217"/>
      <c r="N425" s="218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132</v>
      </c>
      <c r="AU425" s="18" t="s">
        <v>79</v>
      </c>
    </row>
    <row r="426" s="2" customFormat="1">
      <c r="A426" s="39"/>
      <c r="B426" s="40"/>
      <c r="C426" s="41"/>
      <c r="D426" s="214" t="s">
        <v>134</v>
      </c>
      <c r="E426" s="41"/>
      <c r="F426" s="221" t="s">
        <v>580</v>
      </c>
      <c r="G426" s="41"/>
      <c r="H426" s="41"/>
      <c r="I426" s="216"/>
      <c r="J426" s="41"/>
      <c r="K426" s="41"/>
      <c r="L426" s="45"/>
      <c r="M426" s="217"/>
      <c r="N426" s="218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134</v>
      </c>
      <c r="AU426" s="18" t="s">
        <v>79</v>
      </c>
    </row>
    <row r="427" s="2" customFormat="1" ht="21.75" customHeight="1">
      <c r="A427" s="39"/>
      <c r="B427" s="40"/>
      <c r="C427" s="244" t="s">
        <v>581</v>
      </c>
      <c r="D427" s="244" t="s">
        <v>479</v>
      </c>
      <c r="E427" s="245" t="s">
        <v>582</v>
      </c>
      <c r="F427" s="246" t="s">
        <v>583</v>
      </c>
      <c r="G427" s="247" t="s">
        <v>165</v>
      </c>
      <c r="H427" s="248">
        <v>489</v>
      </c>
      <c r="I427" s="249"/>
      <c r="J427" s="250">
        <f>ROUND(I427*H427,2)</f>
        <v>0</v>
      </c>
      <c r="K427" s="246" t="s">
        <v>127</v>
      </c>
      <c r="L427" s="251"/>
      <c r="M427" s="252" t="s">
        <v>19</v>
      </c>
      <c r="N427" s="253" t="s">
        <v>40</v>
      </c>
      <c r="O427" s="85"/>
      <c r="P427" s="210">
        <f>O427*H427</f>
        <v>0</v>
      </c>
      <c r="Q427" s="210">
        <v>0.0058999999999999999</v>
      </c>
      <c r="R427" s="210">
        <f>Q427*H427</f>
        <v>2.8851</v>
      </c>
      <c r="S427" s="210">
        <v>0</v>
      </c>
      <c r="T427" s="21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2" t="s">
        <v>185</v>
      </c>
      <c r="AT427" s="212" t="s">
        <v>479</v>
      </c>
      <c r="AU427" s="212" t="s">
        <v>79</v>
      </c>
      <c r="AY427" s="18" t="s">
        <v>121</v>
      </c>
      <c r="BE427" s="213">
        <f>IF(N427="základní",J427,0)</f>
        <v>0</v>
      </c>
      <c r="BF427" s="213">
        <f>IF(N427="snížená",J427,0)</f>
        <v>0</v>
      </c>
      <c r="BG427" s="213">
        <f>IF(N427="zákl. přenesená",J427,0)</f>
        <v>0</v>
      </c>
      <c r="BH427" s="213">
        <f>IF(N427="sníž. přenesená",J427,0)</f>
        <v>0</v>
      </c>
      <c r="BI427" s="213">
        <f>IF(N427="nulová",J427,0)</f>
        <v>0</v>
      </c>
      <c r="BJ427" s="18" t="s">
        <v>77</v>
      </c>
      <c r="BK427" s="213">
        <f>ROUND(I427*H427,2)</f>
        <v>0</v>
      </c>
      <c r="BL427" s="18" t="s">
        <v>128</v>
      </c>
      <c r="BM427" s="212" t="s">
        <v>584</v>
      </c>
    </row>
    <row r="428" s="2" customFormat="1">
      <c r="A428" s="39"/>
      <c r="B428" s="40"/>
      <c r="C428" s="41"/>
      <c r="D428" s="214" t="s">
        <v>130</v>
      </c>
      <c r="E428" s="41"/>
      <c r="F428" s="215" t="s">
        <v>583</v>
      </c>
      <c r="G428" s="41"/>
      <c r="H428" s="41"/>
      <c r="I428" s="216"/>
      <c r="J428" s="41"/>
      <c r="K428" s="41"/>
      <c r="L428" s="45"/>
      <c r="M428" s="217"/>
      <c r="N428" s="218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130</v>
      </c>
      <c r="AU428" s="18" t="s">
        <v>79</v>
      </c>
    </row>
    <row r="429" s="13" customFormat="1">
      <c r="A429" s="13"/>
      <c r="B429" s="222"/>
      <c r="C429" s="223"/>
      <c r="D429" s="214" t="s">
        <v>136</v>
      </c>
      <c r="E429" s="223"/>
      <c r="F429" s="225" t="s">
        <v>585</v>
      </c>
      <c r="G429" s="223"/>
      <c r="H429" s="226">
        <v>489</v>
      </c>
      <c r="I429" s="227"/>
      <c r="J429" s="223"/>
      <c r="K429" s="223"/>
      <c r="L429" s="228"/>
      <c r="M429" s="229"/>
      <c r="N429" s="230"/>
      <c r="O429" s="230"/>
      <c r="P429" s="230"/>
      <c r="Q429" s="230"/>
      <c r="R429" s="230"/>
      <c r="S429" s="230"/>
      <c r="T429" s="23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2" t="s">
        <v>136</v>
      </c>
      <c r="AU429" s="232" t="s">
        <v>79</v>
      </c>
      <c r="AV429" s="13" t="s">
        <v>79</v>
      </c>
      <c r="AW429" s="13" t="s">
        <v>4</v>
      </c>
      <c r="AX429" s="13" t="s">
        <v>77</v>
      </c>
      <c r="AY429" s="232" t="s">
        <v>121</v>
      </c>
    </row>
    <row r="430" s="2" customFormat="1" ht="24.15" customHeight="1">
      <c r="A430" s="39"/>
      <c r="B430" s="40"/>
      <c r="C430" s="201" t="s">
        <v>586</v>
      </c>
      <c r="D430" s="201" t="s">
        <v>123</v>
      </c>
      <c r="E430" s="202" t="s">
        <v>587</v>
      </c>
      <c r="F430" s="203" t="s">
        <v>588</v>
      </c>
      <c r="G430" s="204" t="s">
        <v>165</v>
      </c>
      <c r="H430" s="205">
        <v>652</v>
      </c>
      <c r="I430" s="206"/>
      <c r="J430" s="207">
        <f>ROUND(I430*H430,2)</f>
        <v>0</v>
      </c>
      <c r="K430" s="203" t="s">
        <v>127</v>
      </c>
      <c r="L430" s="45"/>
      <c r="M430" s="208" t="s">
        <v>19</v>
      </c>
      <c r="N430" s="209" t="s">
        <v>40</v>
      </c>
      <c r="O430" s="85"/>
      <c r="P430" s="210">
        <f>O430*H430</f>
        <v>0</v>
      </c>
      <c r="Q430" s="210">
        <v>0</v>
      </c>
      <c r="R430" s="210">
        <f>Q430*H430</f>
        <v>0</v>
      </c>
      <c r="S430" s="210">
        <v>0</v>
      </c>
      <c r="T430" s="21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2" t="s">
        <v>128</v>
      </c>
      <c r="AT430" s="212" t="s">
        <v>123</v>
      </c>
      <c r="AU430" s="212" t="s">
        <v>79</v>
      </c>
      <c r="AY430" s="18" t="s">
        <v>121</v>
      </c>
      <c r="BE430" s="213">
        <f>IF(N430="základní",J430,0)</f>
        <v>0</v>
      </c>
      <c r="BF430" s="213">
        <f>IF(N430="snížená",J430,0)</f>
        <v>0</v>
      </c>
      <c r="BG430" s="213">
        <f>IF(N430="zákl. přenesená",J430,0)</f>
        <v>0</v>
      </c>
      <c r="BH430" s="213">
        <f>IF(N430="sníž. přenesená",J430,0)</f>
        <v>0</v>
      </c>
      <c r="BI430" s="213">
        <f>IF(N430="nulová",J430,0)</f>
        <v>0</v>
      </c>
      <c r="BJ430" s="18" t="s">
        <v>77</v>
      </c>
      <c r="BK430" s="213">
        <f>ROUND(I430*H430,2)</f>
        <v>0</v>
      </c>
      <c r="BL430" s="18" t="s">
        <v>128</v>
      </c>
      <c r="BM430" s="212" t="s">
        <v>589</v>
      </c>
    </row>
    <row r="431" s="2" customFormat="1">
      <c r="A431" s="39"/>
      <c r="B431" s="40"/>
      <c r="C431" s="41"/>
      <c r="D431" s="214" t="s">
        <v>130</v>
      </c>
      <c r="E431" s="41"/>
      <c r="F431" s="215" t="s">
        <v>590</v>
      </c>
      <c r="G431" s="41"/>
      <c r="H431" s="41"/>
      <c r="I431" s="216"/>
      <c r="J431" s="41"/>
      <c r="K431" s="41"/>
      <c r="L431" s="45"/>
      <c r="M431" s="217"/>
      <c r="N431" s="218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130</v>
      </c>
      <c r="AU431" s="18" t="s">
        <v>79</v>
      </c>
    </row>
    <row r="432" s="2" customFormat="1">
      <c r="A432" s="39"/>
      <c r="B432" s="40"/>
      <c r="C432" s="41"/>
      <c r="D432" s="219" t="s">
        <v>132</v>
      </c>
      <c r="E432" s="41"/>
      <c r="F432" s="220" t="s">
        <v>591</v>
      </c>
      <c r="G432" s="41"/>
      <c r="H432" s="41"/>
      <c r="I432" s="216"/>
      <c r="J432" s="41"/>
      <c r="K432" s="41"/>
      <c r="L432" s="45"/>
      <c r="M432" s="217"/>
      <c r="N432" s="218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132</v>
      </c>
      <c r="AU432" s="18" t="s">
        <v>79</v>
      </c>
    </row>
    <row r="433" s="2" customFormat="1">
      <c r="A433" s="39"/>
      <c r="B433" s="40"/>
      <c r="C433" s="41"/>
      <c r="D433" s="214" t="s">
        <v>134</v>
      </c>
      <c r="E433" s="41"/>
      <c r="F433" s="221" t="s">
        <v>592</v>
      </c>
      <c r="G433" s="41"/>
      <c r="H433" s="41"/>
      <c r="I433" s="216"/>
      <c r="J433" s="41"/>
      <c r="K433" s="41"/>
      <c r="L433" s="45"/>
      <c r="M433" s="217"/>
      <c r="N433" s="218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134</v>
      </c>
      <c r="AU433" s="18" t="s">
        <v>79</v>
      </c>
    </row>
    <row r="434" s="13" customFormat="1">
      <c r="A434" s="13"/>
      <c r="B434" s="222"/>
      <c r="C434" s="223"/>
      <c r="D434" s="214" t="s">
        <v>136</v>
      </c>
      <c r="E434" s="223"/>
      <c r="F434" s="225" t="s">
        <v>593</v>
      </c>
      <c r="G434" s="223"/>
      <c r="H434" s="226">
        <v>652</v>
      </c>
      <c r="I434" s="227"/>
      <c r="J434" s="223"/>
      <c r="K434" s="223"/>
      <c r="L434" s="228"/>
      <c r="M434" s="229"/>
      <c r="N434" s="230"/>
      <c r="O434" s="230"/>
      <c r="P434" s="230"/>
      <c r="Q434" s="230"/>
      <c r="R434" s="230"/>
      <c r="S434" s="230"/>
      <c r="T434" s="23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2" t="s">
        <v>136</v>
      </c>
      <c r="AU434" s="232" t="s">
        <v>79</v>
      </c>
      <c r="AV434" s="13" t="s">
        <v>79</v>
      </c>
      <c r="AW434" s="13" t="s">
        <v>4</v>
      </c>
      <c r="AX434" s="13" t="s">
        <v>77</v>
      </c>
      <c r="AY434" s="232" t="s">
        <v>121</v>
      </c>
    </row>
    <row r="435" s="2" customFormat="1" ht="24.15" customHeight="1">
      <c r="A435" s="39"/>
      <c r="B435" s="40"/>
      <c r="C435" s="201" t="s">
        <v>594</v>
      </c>
      <c r="D435" s="201" t="s">
        <v>123</v>
      </c>
      <c r="E435" s="202" t="s">
        <v>595</v>
      </c>
      <c r="F435" s="203" t="s">
        <v>596</v>
      </c>
      <c r="G435" s="204" t="s">
        <v>165</v>
      </c>
      <c r="H435" s="205">
        <v>163</v>
      </c>
      <c r="I435" s="206"/>
      <c r="J435" s="207">
        <f>ROUND(I435*H435,2)</f>
        <v>0</v>
      </c>
      <c r="K435" s="203" t="s">
        <v>127</v>
      </c>
      <c r="L435" s="45"/>
      <c r="M435" s="208" t="s">
        <v>19</v>
      </c>
      <c r="N435" s="209" t="s">
        <v>40</v>
      </c>
      <c r="O435" s="85"/>
      <c r="P435" s="210">
        <f>O435*H435</f>
        <v>0</v>
      </c>
      <c r="Q435" s="210">
        <v>0.0020799999999999998</v>
      </c>
      <c r="R435" s="210">
        <f>Q435*H435</f>
        <v>0.33903999999999995</v>
      </c>
      <c r="S435" s="210">
        <v>0</v>
      </c>
      <c r="T435" s="21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2" t="s">
        <v>128</v>
      </c>
      <c r="AT435" s="212" t="s">
        <v>123</v>
      </c>
      <c r="AU435" s="212" t="s">
        <v>79</v>
      </c>
      <c r="AY435" s="18" t="s">
        <v>121</v>
      </c>
      <c r="BE435" s="213">
        <f>IF(N435="základní",J435,0)</f>
        <v>0</v>
      </c>
      <c r="BF435" s="213">
        <f>IF(N435="snížená",J435,0)</f>
        <v>0</v>
      </c>
      <c r="BG435" s="213">
        <f>IF(N435="zákl. přenesená",J435,0)</f>
        <v>0</v>
      </c>
      <c r="BH435" s="213">
        <f>IF(N435="sníž. přenesená",J435,0)</f>
        <v>0</v>
      </c>
      <c r="BI435" s="213">
        <f>IF(N435="nulová",J435,0)</f>
        <v>0</v>
      </c>
      <c r="BJ435" s="18" t="s">
        <v>77</v>
      </c>
      <c r="BK435" s="213">
        <f>ROUND(I435*H435,2)</f>
        <v>0</v>
      </c>
      <c r="BL435" s="18" t="s">
        <v>128</v>
      </c>
      <c r="BM435" s="212" t="s">
        <v>597</v>
      </c>
    </row>
    <row r="436" s="2" customFormat="1">
      <c r="A436" s="39"/>
      <c r="B436" s="40"/>
      <c r="C436" s="41"/>
      <c r="D436" s="214" t="s">
        <v>130</v>
      </c>
      <c r="E436" s="41"/>
      <c r="F436" s="215" t="s">
        <v>598</v>
      </c>
      <c r="G436" s="41"/>
      <c r="H436" s="41"/>
      <c r="I436" s="216"/>
      <c r="J436" s="41"/>
      <c r="K436" s="41"/>
      <c r="L436" s="45"/>
      <c r="M436" s="217"/>
      <c r="N436" s="218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130</v>
      </c>
      <c r="AU436" s="18" t="s">
        <v>79</v>
      </c>
    </row>
    <row r="437" s="2" customFormat="1">
      <c r="A437" s="39"/>
      <c r="B437" s="40"/>
      <c r="C437" s="41"/>
      <c r="D437" s="219" t="s">
        <v>132</v>
      </c>
      <c r="E437" s="41"/>
      <c r="F437" s="220" t="s">
        <v>599</v>
      </c>
      <c r="G437" s="41"/>
      <c r="H437" s="41"/>
      <c r="I437" s="216"/>
      <c r="J437" s="41"/>
      <c r="K437" s="41"/>
      <c r="L437" s="45"/>
      <c r="M437" s="217"/>
      <c r="N437" s="218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132</v>
      </c>
      <c r="AU437" s="18" t="s">
        <v>79</v>
      </c>
    </row>
    <row r="438" s="2" customFormat="1">
      <c r="A438" s="39"/>
      <c r="B438" s="40"/>
      <c r="C438" s="41"/>
      <c r="D438" s="214" t="s">
        <v>134</v>
      </c>
      <c r="E438" s="41"/>
      <c r="F438" s="221" t="s">
        <v>600</v>
      </c>
      <c r="G438" s="41"/>
      <c r="H438" s="41"/>
      <c r="I438" s="216"/>
      <c r="J438" s="41"/>
      <c r="K438" s="41"/>
      <c r="L438" s="45"/>
      <c r="M438" s="217"/>
      <c r="N438" s="218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134</v>
      </c>
      <c r="AU438" s="18" t="s">
        <v>79</v>
      </c>
    </row>
    <row r="439" s="2" customFormat="1" ht="24.15" customHeight="1">
      <c r="A439" s="39"/>
      <c r="B439" s="40"/>
      <c r="C439" s="201" t="s">
        <v>601</v>
      </c>
      <c r="D439" s="201" t="s">
        <v>123</v>
      </c>
      <c r="E439" s="202" t="s">
        <v>602</v>
      </c>
      <c r="F439" s="203" t="s">
        <v>603</v>
      </c>
      <c r="G439" s="204" t="s">
        <v>165</v>
      </c>
      <c r="H439" s="205">
        <v>163</v>
      </c>
      <c r="I439" s="206"/>
      <c r="J439" s="207">
        <f>ROUND(I439*H439,2)</f>
        <v>0</v>
      </c>
      <c r="K439" s="203" t="s">
        <v>127</v>
      </c>
      <c r="L439" s="45"/>
      <c r="M439" s="208" t="s">
        <v>19</v>
      </c>
      <c r="N439" s="209" t="s">
        <v>40</v>
      </c>
      <c r="O439" s="85"/>
      <c r="P439" s="210">
        <f>O439*H439</f>
        <v>0</v>
      </c>
      <c r="Q439" s="210">
        <v>0</v>
      </c>
      <c r="R439" s="210">
        <f>Q439*H439</f>
        <v>0</v>
      </c>
      <c r="S439" s="210">
        <v>0</v>
      </c>
      <c r="T439" s="21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2" t="s">
        <v>128</v>
      </c>
      <c r="AT439" s="212" t="s">
        <v>123</v>
      </c>
      <c r="AU439" s="212" t="s">
        <v>79</v>
      </c>
      <c r="AY439" s="18" t="s">
        <v>121</v>
      </c>
      <c r="BE439" s="213">
        <f>IF(N439="základní",J439,0)</f>
        <v>0</v>
      </c>
      <c r="BF439" s="213">
        <f>IF(N439="snížená",J439,0)</f>
        <v>0</v>
      </c>
      <c r="BG439" s="213">
        <f>IF(N439="zákl. přenesená",J439,0)</f>
        <v>0</v>
      </c>
      <c r="BH439" s="213">
        <f>IF(N439="sníž. přenesená",J439,0)</f>
        <v>0</v>
      </c>
      <c r="BI439" s="213">
        <f>IF(N439="nulová",J439,0)</f>
        <v>0</v>
      </c>
      <c r="BJ439" s="18" t="s">
        <v>77</v>
      </c>
      <c r="BK439" s="213">
        <f>ROUND(I439*H439,2)</f>
        <v>0</v>
      </c>
      <c r="BL439" s="18" t="s">
        <v>128</v>
      </c>
      <c r="BM439" s="212" t="s">
        <v>604</v>
      </c>
    </row>
    <row r="440" s="2" customFormat="1">
      <c r="A440" s="39"/>
      <c r="B440" s="40"/>
      <c r="C440" s="41"/>
      <c r="D440" s="214" t="s">
        <v>130</v>
      </c>
      <c r="E440" s="41"/>
      <c r="F440" s="215" t="s">
        <v>605</v>
      </c>
      <c r="G440" s="41"/>
      <c r="H440" s="41"/>
      <c r="I440" s="216"/>
      <c r="J440" s="41"/>
      <c r="K440" s="41"/>
      <c r="L440" s="45"/>
      <c r="M440" s="217"/>
      <c r="N440" s="218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130</v>
      </c>
      <c r="AU440" s="18" t="s">
        <v>79</v>
      </c>
    </row>
    <row r="441" s="2" customFormat="1">
      <c r="A441" s="39"/>
      <c r="B441" s="40"/>
      <c r="C441" s="41"/>
      <c r="D441" s="219" t="s">
        <v>132</v>
      </c>
      <c r="E441" s="41"/>
      <c r="F441" s="220" t="s">
        <v>606</v>
      </c>
      <c r="G441" s="41"/>
      <c r="H441" s="41"/>
      <c r="I441" s="216"/>
      <c r="J441" s="41"/>
      <c r="K441" s="41"/>
      <c r="L441" s="45"/>
      <c r="M441" s="217"/>
      <c r="N441" s="218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132</v>
      </c>
      <c r="AU441" s="18" t="s">
        <v>79</v>
      </c>
    </row>
    <row r="442" s="2" customFormat="1" ht="16.5" customHeight="1">
      <c r="A442" s="39"/>
      <c r="B442" s="40"/>
      <c r="C442" s="244" t="s">
        <v>607</v>
      </c>
      <c r="D442" s="244" t="s">
        <v>479</v>
      </c>
      <c r="E442" s="245" t="s">
        <v>608</v>
      </c>
      <c r="F442" s="246" t="s">
        <v>609</v>
      </c>
      <c r="G442" s="247" t="s">
        <v>482</v>
      </c>
      <c r="H442" s="248">
        <v>40.75</v>
      </c>
      <c r="I442" s="249"/>
      <c r="J442" s="250">
        <f>ROUND(I442*H442,2)</f>
        <v>0</v>
      </c>
      <c r="K442" s="246" t="s">
        <v>127</v>
      </c>
      <c r="L442" s="251"/>
      <c r="M442" s="252" t="s">
        <v>19</v>
      </c>
      <c r="N442" s="253" t="s">
        <v>40</v>
      </c>
      <c r="O442" s="85"/>
      <c r="P442" s="210">
        <f>O442*H442</f>
        <v>0</v>
      </c>
      <c r="Q442" s="210">
        <v>0.001</v>
      </c>
      <c r="R442" s="210">
        <f>Q442*H442</f>
        <v>0.040750000000000002</v>
      </c>
      <c r="S442" s="210">
        <v>0</v>
      </c>
      <c r="T442" s="21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2" t="s">
        <v>185</v>
      </c>
      <c r="AT442" s="212" t="s">
        <v>479</v>
      </c>
      <c r="AU442" s="212" t="s">
        <v>79</v>
      </c>
      <c r="AY442" s="18" t="s">
        <v>121</v>
      </c>
      <c r="BE442" s="213">
        <f>IF(N442="základní",J442,0)</f>
        <v>0</v>
      </c>
      <c r="BF442" s="213">
        <f>IF(N442="snížená",J442,0)</f>
        <v>0</v>
      </c>
      <c r="BG442" s="213">
        <f>IF(N442="zákl. přenesená",J442,0)</f>
        <v>0</v>
      </c>
      <c r="BH442" s="213">
        <f>IF(N442="sníž. přenesená",J442,0)</f>
        <v>0</v>
      </c>
      <c r="BI442" s="213">
        <f>IF(N442="nulová",J442,0)</f>
        <v>0</v>
      </c>
      <c r="BJ442" s="18" t="s">
        <v>77</v>
      </c>
      <c r="BK442" s="213">
        <f>ROUND(I442*H442,2)</f>
        <v>0</v>
      </c>
      <c r="BL442" s="18" t="s">
        <v>128</v>
      </c>
      <c r="BM442" s="212" t="s">
        <v>610</v>
      </c>
    </row>
    <row r="443" s="2" customFormat="1">
      <c r="A443" s="39"/>
      <c r="B443" s="40"/>
      <c r="C443" s="41"/>
      <c r="D443" s="214" t="s">
        <v>130</v>
      </c>
      <c r="E443" s="41"/>
      <c r="F443" s="215" t="s">
        <v>609</v>
      </c>
      <c r="G443" s="41"/>
      <c r="H443" s="41"/>
      <c r="I443" s="216"/>
      <c r="J443" s="41"/>
      <c r="K443" s="41"/>
      <c r="L443" s="45"/>
      <c r="M443" s="217"/>
      <c r="N443" s="218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130</v>
      </c>
      <c r="AU443" s="18" t="s">
        <v>79</v>
      </c>
    </row>
    <row r="444" s="13" customFormat="1">
      <c r="A444" s="13"/>
      <c r="B444" s="222"/>
      <c r="C444" s="223"/>
      <c r="D444" s="214" t="s">
        <v>136</v>
      </c>
      <c r="E444" s="223"/>
      <c r="F444" s="225" t="s">
        <v>611</v>
      </c>
      <c r="G444" s="223"/>
      <c r="H444" s="226">
        <v>40.75</v>
      </c>
      <c r="I444" s="227"/>
      <c r="J444" s="223"/>
      <c r="K444" s="223"/>
      <c r="L444" s="228"/>
      <c r="M444" s="229"/>
      <c r="N444" s="230"/>
      <c r="O444" s="230"/>
      <c r="P444" s="230"/>
      <c r="Q444" s="230"/>
      <c r="R444" s="230"/>
      <c r="S444" s="230"/>
      <c r="T444" s="23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2" t="s">
        <v>136</v>
      </c>
      <c r="AU444" s="232" t="s">
        <v>79</v>
      </c>
      <c r="AV444" s="13" t="s">
        <v>79</v>
      </c>
      <c r="AW444" s="13" t="s">
        <v>4</v>
      </c>
      <c r="AX444" s="13" t="s">
        <v>77</v>
      </c>
      <c r="AY444" s="232" t="s">
        <v>121</v>
      </c>
    </row>
    <row r="445" s="2" customFormat="1" ht="24.15" customHeight="1">
      <c r="A445" s="39"/>
      <c r="B445" s="40"/>
      <c r="C445" s="201" t="s">
        <v>612</v>
      </c>
      <c r="D445" s="201" t="s">
        <v>123</v>
      </c>
      <c r="E445" s="202" t="s">
        <v>613</v>
      </c>
      <c r="F445" s="203" t="s">
        <v>614</v>
      </c>
      <c r="G445" s="204" t="s">
        <v>126</v>
      </c>
      <c r="H445" s="205">
        <v>81.5</v>
      </c>
      <c r="I445" s="206"/>
      <c r="J445" s="207">
        <f>ROUND(I445*H445,2)</f>
        <v>0</v>
      </c>
      <c r="K445" s="203" t="s">
        <v>127</v>
      </c>
      <c r="L445" s="45"/>
      <c r="M445" s="208" t="s">
        <v>19</v>
      </c>
      <c r="N445" s="209" t="s">
        <v>40</v>
      </c>
      <c r="O445" s="85"/>
      <c r="P445" s="210">
        <f>O445*H445</f>
        <v>0</v>
      </c>
      <c r="Q445" s="210">
        <v>0</v>
      </c>
      <c r="R445" s="210">
        <f>Q445*H445</f>
        <v>0</v>
      </c>
      <c r="S445" s="210">
        <v>0</v>
      </c>
      <c r="T445" s="21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2" t="s">
        <v>128</v>
      </c>
      <c r="AT445" s="212" t="s">
        <v>123</v>
      </c>
      <c r="AU445" s="212" t="s">
        <v>79</v>
      </c>
      <c r="AY445" s="18" t="s">
        <v>121</v>
      </c>
      <c r="BE445" s="213">
        <f>IF(N445="základní",J445,0)</f>
        <v>0</v>
      </c>
      <c r="BF445" s="213">
        <f>IF(N445="snížená",J445,0)</f>
        <v>0</v>
      </c>
      <c r="BG445" s="213">
        <f>IF(N445="zákl. přenesená",J445,0)</f>
        <v>0</v>
      </c>
      <c r="BH445" s="213">
        <f>IF(N445="sníž. přenesená",J445,0)</f>
        <v>0</v>
      </c>
      <c r="BI445" s="213">
        <f>IF(N445="nulová",J445,0)</f>
        <v>0</v>
      </c>
      <c r="BJ445" s="18" t="s">
        <v>77</v>
      </c>
      <c r="BK445" s="213">
        <f>ROUND(I445*H445,2)</f>
        <v>0</v>
      </c>
      <c r="BL445" s="18" t="s">
        <v>128</v>
      </c>
      <c r="BM445" s="212" t="s">
        <v>615</v>
      </c>
    </row>
    <row r="446" s="2" customFormat="1">
      <c r="A446" s="39"/>
      <c r="B446" s="40"/>
      <c r="C446" s="41"/>
      <c r="D446" s="214" t="s">
        <v>130</v>
      </c>
      <c r="E446" s="41"/>
      <c r="F446" s="215" t="s">
        <v>616</v>
      </c>
      <c r="G446" s="41"/>
      <c r="H446" s="41"/>
      <c r="I446" s="216"/>
      <c r="J446" s="41"/>
      <c r="K446" s="41"/>
      <c r="L446" s="45"/>
      <c r="M446" s="217"/>
      <c r="N446" s="218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130</v>
      </c>
      <c r="AU446" s="18" t="s">
        <v>79</v>
      </c>
    </row>
    <row r="447" s="2" customFormat="1">
      <c r="A447" s="39"/>
      <c r="B447" s="40"/>
      <c r="C447" s="41"/>
      <c r="D447" s="219" t="s">
        <v>132</v>
      </c>
      <c r="E447" s="41"/>
      <c r="F447" s="220" t="s">
        <v>617</v>
      </c>
      <c r="G447" s="41"/>
      <c r="H447" s="41"/>
      <c r="I447" s="216"/>
      <c r="J447" s="41"/>
      <c r="K447" s="41"/>
      <c r="L447" s="45"/>
      <c r="M447" s="217"/>
      <c r="N447" s="218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132</v>
      </c>
      <c r="AU447" s="18" t="s">
        <v>79</v>
      </c>
    </row>
    <row r="448" s="2" customFormat="1">
      <c r="A448" s="39"/>
      <c r="B448" s="40"/>
      <c r="C448" s="41"/>
      <c r="D448" s="214" t="s">
        <v>134</v>
      </c>
      <c r="E448" s="41"/>
      <c r="F448" s="221" t="s">
        <v>618</v>
      </c>
      <c r="G448" s="41"/>
      <c r="H448" s="41"/>
      <c r="I448" s="216"/>
      <c r="J448" s="41"/>
      <c r="K448" s="41"/>
      <c r="L448" s="45"/>
      <c r="M448" s="217"/>
      <c r="N448" s="218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134</v>
      </c>
      <c r="AU448" s="18" t="s">
        <v>79</v>
      </c>
    </row>
    <row r="449" s="13" customFormat="1">
      <c r="A449" s="13"/>
      <c r="B449" s="222"/>
      <c r="C449" s="223"/>
      <c r="D449" s="214" t="s">
        <v>136</v>
      </c>
      <c r="E449" s="224" t="s">
        <v>19</v>
      </c>
      <c r="F449" s="225" t="s">
        <v>619</v>
      </c>
      <c r="G449" s="223"/>
      <c r="H449" s="226">
        <v>81.5</v>
      </c>
      <c r="I449" s="227"/>
      <c r="J449" s="223"/>
      <c r="K449" s="223"/>
      <c r="L449" s="228"/>
      <c r="M449" s="229"/>
      <c r="N449" s="230"/>
      <c r="O449" s="230"/>
      <c r="P449" s="230"/>
      <c r="Q449" s="230"/>
      <c r="R449" s="230"/>
      <c r="S449" s="230"/>
      <c r="T449" s="23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2" t="s">
        <v>136</v>
      </c>
      <c r="AU449" s="232" t="s">
        <v>79</v>
      </c>
      <c r="AV449" s="13" t="s">
        <v>79</v>
      </c>
      <c r="AW449" s="13" t="s">
        <v>31</v>
      </c>
      <c r="AX449" s="13" t="s">
        <v>77</v>
      </c>
      <c r="AY449" s="232" t="s">
        <v>121</v>
      </c>
    </row>
    <row r="450" s="2" customFormat="1" ht="16.5" customHeight="1">
      <c r="A450" s="39"/>
      <c r="B450" s="40"/>
      <c r="C450" s="244" t="s">
        <v>620</v>
      </c>
      <c r="D450" s="244" t="s">
        <v>479</v>
      </c>
      <c r="E450" s="245" t="s">
        <v>621</v>
      </c>
      <c r="F450" s="246" t="s">
        <v>622</v>
      </c>
      <c r="G450" s="247" t="s">
        <v>283</v>
      </c>
      <c r="H450" s="248">
        <v>12.470000000000001</v>
      </c>
      <c r="I450" s="249"/>
      <c r="J450" s="250">
        <f>ROUND(I450*H450,2)</f>
        <v>0</v>
      </c>
      <c r="K450" s="246" t="s">
        <v>127</v>
      </c>
      <c r="L450" s="251"/>
      <c r="M450" s="252" t="s">
        <v>19</v>
      </c>
      <c r="N450" s="253" t="s">
        <v>40</v>
      </c>
      <c r="O450" s="85"/>
      <c r="P450" s="210">
        <f>O450*H450</f>
        <v>0</v>
      </c>
      <c r="Q450" s="210">
        <v>0.20000000000000001</v>
      </c>
      <c r="R450" s="210">
        <f>Q450*H450</f>
        <v>2.4940000000000002</v>
      </c>
      <c r="S450" s="210">
        <v>0</v>
      </c>
      <c r="T450" s="21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2" t="s">
        <v>185</v>
      </c>
      <c r="AT450" s="212" t="s">
        <v>479</v>
      </c>
      <c r="AU450" s="212" t="s">
        <v>79</v>
      </c>
      <c r="AY450" s="18" t="s">
        <v>121</v>
      </c>
      <c r="BE450" s="213">
        <f>IF(N450="základní",J450,0)</f>
        <v>0</v>
      </c>
      <c r="BF450" s="213">
        <f>IF(N450="snížená",J450,0)</f>
        <v>0</v>
      </c>
      <c r="BG450" s="213">
        <f>IF(N450="zákl. přenesená",J450,0)</f>
        <v>0</v>
      </c>
      <c r="BH450" s="213">
        <f>IF(N450="sníž. přenesená",J450,0)</f>
        <v>0</v>
      </c>
      <c r="BI450" s="213">
        <f>IF(N450="nulová",J450,0)</f>
        <v>0</v>
      </c>
      <c r="BJ450" s="18" t="s">
        <v>77</v>
      </c>
      <c r="BK450" s="213">
        <f>ROUND(I450*H450,2)</f>
        <v>0</v>
      </c>
      <c r="BL450" s="18" t="s">
        <v>128</v>
      </c>
      <c r="BM450" s="212" t="s">
        <v>623</v>
      </c>
    </row>
    <row r="451" s="2" customFormat="1">
      <c r="A451" s="39"/>
      <c r="B451" s="40"/>
      <c r="C451" s="41"/>
      <c r="D451" s="214" t="s">
        <v>130</v>
      </c>
      <c r="E451" s="41"/>
      <c r="F451" s="215" t="s">
        <v>622</v>
      </c>
      <c r="G451" s="41"/>
      <c r="H451" s="41"/>
      <c r="I451" s="216"/>
      <c r="J451" s="41"/>
      <c r="K451" s="41"/>
      <c r="L451" s="45"/>
      <c r="M451" s="217"/>
      <c r="N451" s="218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130</v>
      </c>
      <c r="AU451" s="18" t="s">
        <v>79</v>
      </c>
    </row>
    <row r="452" s="13" customFormat="1">
      <c r="A452" s="13"/>
      <c r="B452" s="222"/>
      <c r="C452" s="223"/>
      <c r="D452" s="214" t="s">
        <v>136</v>
      </c>
      <c r="E452" s="223"/>
      <c r="F452" s="225" t="s">
        <v>624</v>
      </c>
      <c r="G452" s="223"/>
      <c r="H452" s="226">
        <v>12.470000000000001</v>
      </c>
      <c r="I452" s="227"/>
      <c r="J452" s="223"/>
      <c r="K452" s="223"/>
      <c r="L452" s="228"/>
      <c r="M452" s="229"/>
      <c r="N452" s="230"/>
      <c r="O452" s="230"/>
      <c r="P452" s="230"/>
      <c r="Q452" s="230"/>
      <c r="R452" s="230"/>
      <c r="S452" s="230"/>
      <c r="T452" s="23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2" t="s">
        <v>136</v>
      </c>
      <c r="AU452" s="232" t="s">
        <v>79</v>
      </c>
      <c r="AV452" s="13" t="s">
        <v>79</v>
      </c>
      <c r="AW452" s="13" t="s">
        <v>4</v>
      </c>
      <c r="AX452" s="13" t="s">
        <v>77</v>
      </c>
      <c r="AY452" s="232" t="s">
        <v>121</v>
      </c>
    </row>
    <row r="453" s="2" customFormat="1" ht="21.75" customHeight="1">
      <c r="A453" s="39"/>
      <c r="B453" s="40"/>
      <c r="C453" s="201" t="s">
        <v>625</v>
      </c>
      <c r="D453" s="201" t="s">
        <v>123</v>
      </c>
      <c r="E453" s="202" t="s">
        <v>626</v>
      </c>
      <c r="F453" s="203" t="s">
        <v>627</v>
      </c>
      <c r="G453" s="204" t="s">
        <v>126</v>
      </c>
      <c r="H453" s="205">
        <v>3714</v>
      </c>
      <c r="I453" s="206"/>
      <c r="J453" s="207">
        <f>ROUND(I453*H453,2)</f>
        <v>0</v>
      </c>
      <c r="K453" s="203" t="s">
        <v>127</v>
      </c>
      <c r="L453" s="45"/>
      <c r="M453" s="208" t="s">
        <v>19</v>
      </c>
      <c r="N453" s="209" t="s">
        <v>40</v>
      </c>
      <c r="O453" s="85"/>
      <c r="P453" s="210">
        <f>O453*H453</f>
        <v>0</v>
      </c>
      <c r="Q453" s="210">
        <v>0</v>
      </c>
      <c r="R453" s="210">
        <f>Q453*H453</f>
        <v>0</v>
      </c>
      <c r="S453" s="210">
        <v>0</v>
      </c>
      <c r="T453" s="211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2" t="s">
        <v>128</v>
      </c>
      <c r="AT453" s="212" t="s">
        <v>123</v>
      </c>
      <c r="AU453" s="212" t="s">
        <v>79</v>
      </c>
      <c r="AY453" s="18" t="s">
        <v>121</v>
      </c>
      <c r="BE453" s="213">
        <f>IF(N453="základní",J453,0)</f>
        <v>0</v>
      </c>
      <c r="BF453" s="213">
        <f>IF(N453="snížená",J453,0)</f>
        <v>0</v>
      </c>
      <c r="BG453" s="213">
        <f>IF(N453="zákl. přenesená",J453,0)</f>
        <v>0</v>
      </c>
      <c r="BH453" s="213">
        <f>IF(N453="sníž. přenesená",J453,0)</f>
        <v>0</v>
      </c>
      <c r="BI453" s="213">
        <f>IF(N453="nulová",J453,0)</f>
        <v>0</v>
      </c>
      <c r="BJ453" s="18" t="s">
        <v>77</v>
      </c>
      <c r="BK453" s="213">
        <f>ROUND(I453*H453,2)</f>
        <v>0</v>
      </c>
      <c r="BL453" s="18" t="s">
        <v>128</v>
      </c>
      <c r="BM453" s="212" t="s">
        <v>628</v>
      </c>
    </row>
    <row r="454" s="2" customFormat="1">
      <c r="A454" s="39"/>
      <c r="B454" s="40"/>
      <c r="C454" s="41"/>
      <c r="D454" s="214" t="s">
        <v>130</v>
      </c>
      <c r="E454" s="41"/>
      <c r="F454" s="215" t="s">
        <v>629</v>
      </c>
      <c r="G454" s="41"/>
      <c r="H454" s="41"/>
      <c r="I454" s="216"/>
      <c r="J454" s="41"/>
      <c r="K454" s="41"/>
      <c r="L454" s="45"/>
      <c r="M454" s="217"/>
      <c r="N454" s="218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130</v>
      </c>
      <c r="AU454" s="18" t="s">
        <v>79</v>
      </c>
    </row>
    <row r="455" s="2" customFormat="1">
      <c r="A455" s="39"/>
      <c r="B455" s="40"/>
      <c r="C455" s="41"/>
      <c r="D455" s="219" t="s">
        <v>132</v>
      </c>
      <c r="E455" s="41"/>
      <c r="F455" s="220" t="s">
        <v>630</v>
      </c>
      <c r="G455" s="41"/>
      <c r="H455" s="41"/>
      <c r="I455" s="216"/>
      <c r="J455" s="41"/>
      <c r="K455" s="41"/>
      <c r="L455" s="45"/>
      <c r="M455" s="217"/>
      <c r="N455" s="218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132</v>
      </c>
      <c r="AU455" s="18" t="s">
        <v>79</v>
      </c>
    </row>
    <row r="456" s="13" customFormat="1">
      <c r="A456" s="13"/>
      <c r="B456" s="222"/>
      <c r="C456" s="223"/>
      <c r="D456" s="214" t="s">
        <v>136</v>
      </c>
      <c r="E456" s="224" t="s">
        <v>19</v>
      </c>
      <c r="F456" s="225" t="s">
        <v>631</v>
      </c>
      <c r="G456" s="223"/>
      <c r="H456" s="226">
        <v>3714</v>
      </c>
      <c r="I456" s="227"/>
      <c r="J456" s="223"/>
      <c r="K456" s="223"/>
      <c r="L456" s="228"/>
      <c r="M456" s="229"/>
      <c r="N456" s="230"/>
      <c r="O456" s="230"/>
      <c r="P456" s="230"/>
      <c r="Q456" s="230"/>
      <c r="R456" s="230"/>
      <c r="S456" s="230"/>
      <c r="T456" s="23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2" t="s">
        <v>136</v>
      </c>
      <c r="AU456" s="232" t="s">
        <v>79</v>
      </c>
      <c r="AV456" s="13" t="s">
        <v>79</v>
      </c>
      <c r="AW456" s="13" t="s">
        <v>31</v>
      </c>
      <c r="AX456" s="13" t="s">
        <v>77</v>
      </c>
      <c r="AY456" s="232" t="s">
        <v>121</v>
      </c>
    </row>
    <row r="457" s="2" customFormat="1" ht="21.75" customHeight="1">
      <c r="A457" s="39"/>
      <c r="B457" s="40"/>
      <c r="C457" s="201" t="s">
        <v>632</v>
      </c>
      <c r="D457" s="201" t="s">
        <v>123</v>
      </c>
      <c r="E457" s="202" t="s">
        <v>633</v>
      </c>
      <c r="F457" s="203" t="s">
        <v>634</v>
      </c>
      <c r="G457" s="204" t="s">
        <v>126</v>
      </c>
      <c r="H457" s="205">
        <v>2936</v>
      </c>
      <c r="I457" s="206"/>
      <c r="J457" s="207">
        <f>ROUND(I457*H457,2)</f>
        <v>0</v>
      </c>
      <c r="K457" s="203" t="s">
        <v>127</v>
      </c>
      <c r="L457" s="45"/>
      <c r="M457" s="208" t="s">
        <v>19</v>
      </c>
      <c r="N457" s="209" t="s">
        <v>40</v>
      </c>
      <c r="O457" s="85"/>
      <c r="P457" s="210">
        <f>O457*H457</f>
        <v>0</v>
      </c>
      <c r="Q457" s="210">
        <v>0</v>
      </c>
      <c r="R457" s="210">
        <f>Q457*H457</f>
        <v>0</v>
      </c>
      <c r="S457" s="210">
        <v>0</v>
      </c>
      <c r="T457" s="21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2" t="s">
        <v>128</v>
      </c>
      <c r="AT457" s="212" t="s">
        <v>123</v>
      </c>
      <c r="AU457" s="212" t="s">
        <v>79</v>
      </c>
      <c r="AY457" s="18" t="s">
        <v>121</v>
      </c>
      <c r="BE457" s="213">
        <f>IF(N457="základní",J457,0)</f>
        <v>0</v>
      </c>
      <c r="BF457" s="213">
        <f>IF(N457="snížená",J457,0)</f>
        <v>0</v>
      </c>
      <c r="BG457" s="213">
        <f>IF(N457="zákl. přenesená",J457,0)</f>
        <v>0</v>
      </c>
      <c r="BH457" s="213">
        <f>IF(N457="sníž. přenesená",J457,0)</f>
        <v>0</v>
      </c>
      <c r="BI457" s="213">
        <f>IF(N457="nulová",J457,0)</f>
        <v>0</v>
      </c>
      <c r="BJ457" s="18" t="s">
        <v>77</v>
      </c>
      <c r="BK457" s="213">
        <f>ROUND(I457*H457,2)</f>
        <v>0</v>
      </c>
      <c r="BL457" s="18" t="s">
        <v>128</v>
      </c>
      <c r="BM457" s="212" t="s">
        <v>635</v>
      </c>
    </row>
    <row r="458" s="2" customFormat="1">
      <c r="A458" s="39"/>
      <c r="B458" s="40"/>
      <c r="C458" s="41"/>
      <c r="D458" s="214" t="s">
        <v>130</v>
      </c>
      <c r="E458" s="41"/>
      <c r="F458" s="215" t="s">
        <v>636</v>
      </c>
      <c r="G458" s="41"/>
      <c r="H458" s="41"/>
      <c r="I458" s="216"/>
      <c r="J458" s="41"/>
      <c r="K458" s="41"/>
      <c r="L458" s="45"/>
      <c r="M458" s="217"/>
      <c r="N458" s="218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130</v>
      </c>
      <c r="AU458" s="18" t="s">
        <v>79</v>
      </c>
    </row>
    <row r="459" s="2" customFormat="1">
      <c r="A459" s="39"/>
      <c r="B459" s="40"/>
      <c r="C459" s="41"/>
      <c r="D459" s="219" t="s">
        <v>132</v>
      </c>
      <c r="E459" s="41"/>
      <c r="F459" s="220" t="s">
        <v>637</v>
      </c>
      <c r="G459" s="41"/>
      <c r="H459" s="41"/>
      <c r="I459" s="216"/>
      <c r="J459" s="41"/>
      <c r="K459" s="41"/>
      <c r="L459" s="45"/>
      <c r="M459" s="217"/>
      <c r="N459" s="218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132</v>
      </c>
      <c r="AU459" s="18" t="s">
        <v>79</v>
      </c>
    </row>
    <row r="460" s="13" customFormat="1">
      <c r="A460" s="13"/>
      <c r="B460" s="222"/>
      <c r="C460" s="223"/>
      <c r="D460" s="214" t="s">
        <v>136</v>
      </c>
      <c r="E460" s="224" t="s">
        <v>19</v>
      </c>
      <c r="F460" s="225" t="s">
        <v>638</v>
      </c>
      <c r="G460" s="223"/>
      <c r="H460" s="226">
        <v>2936</v>
      </c>
      <c r="I460" s="227"/>
      <c r="J460" s="223"/>
      <c r="K460" s="223"/>
      <c r="L460" s="228"/>
      <c r="M460" s="229"/>
      <c r="N460" s="230"/>
      <c r="O460" s="230"/>
      <c r="P460" s="230"/>
      <c r="Q460" s="230"/>
      <c r="R460" s="230"/>
      <c r="S460" s="230"/>
      <c r="T460" s="23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2" t="s">
        <v>136</v>
      </c>
      <c r="AU460" s="232" t="s">
        <v>79</v>
      </c>
      <c r="AV460" s="13" t="s">
        <v>79</v>
      </c>
      <c r="AW460" s="13" t="s">
        <v>31</v>
      </c>
      <c r="AX460" s="13" t="s">
        <v>77</v>
      </c>
      <c r="AY460" s="232" t="s">
        <v>121</v>
      </c>
    </row>
    <row r="461" s="2" customFormat="1" ht="16.5" customHeight="1">
      <c r="A461" s="39"/>
      <c r="B461" s="40"/>
      <c r="C461" s="201" t="s">
        <v>639</v>
      </c>
      <c r="D461" s="201" t="s">
        <v>123</v>
      </c>
      <c r="E461" s="202" t="s">
        <v>640</v>
      </c>
      <c r="F461" s="203" t="s">
        <v>641</v>
      </c>
      <c r="G461" s="204" t="s">
        <v>283</v>
      </c>
      <c r="H461" s="205">
        <v>16.300000000000001</v>
      </c>
      <c r="I461" s="206"/>
      <c r="J461" s="207">
        <f>ROUND(I461*H461,2)</f>
        <v>0</v>
      </c>
      <c r="K461" s="203" t="s">
        <v>127</v>
      </c>
      <c r="L461" s="45"/>
      <c r="M461" s="208" t="s">
        <v>19</v>
      </c>
      <c r="N461" s="209" t="s">
        <v>40</v>
      </c>
      <c r="O461" s="85"/>
      <c r="P461" s="210">
        <f>O461*H461</f>
        <v>0</v>
      </c>
      <c r="Q461" s="210">
        <v>0</v>
      </c>
      <c r="R461" s="210">
        <f>Q461*H461</f>
        <v>0</v>
      </c>
      <c r="S461" s="210">
        <v>0</v>
      </c>
      <c r="T461" s="21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2" t="s">
        <v>128</v>
      </c>
      <c r="AT461" s="212" t="s">
        <v>123</v>
      </c>
      <c r="AU461" s="212" t="s">
        <v>79</v>
      </c>
      <c r="AY461" s="18" t="s">
        <v>121</v>
      </c>
      <c r="BE461" s="213">
        <f>IF(N461="základní",J461,0)</f>
        <v>0</v>
      </c>
      <c r="BF461" s="213">
        <f>IF(N461="snížená",J461,0)</f>
        <v>0</v>
      </c>
      <c r="BG461" s="213">
        <f>IF(N461="zákl. přenesená",J461,0)</f>
        <v>0</v>
      </c>
      <c r="BH461" s="213">
        <f>IF(N461="sníž. přenesená",J461,0)</f>
        <v>0</v>
      </c>
      <c r="BI461" s="213">
        <f>IF(N461="nulová",J461,0)</f>
        <v>0</v>
      </c>
      <c r="BJ461" s="18" t="s">
        <v>77</v>
      </c>
      <c r="BK461" s="213">
        <f>ROUND(I461*H461,2)</f>
        <v>0</v>
      </c>
      <c r="BL461" s="18" t="s">
        <v>128</v>
      </c>
      <c r="BM461" s="212" t="s">
        <v>642</v>
      </c>
    </row>
    <row r="462" s="2" customFormat="1">
      <c r="A462" s="39"/>
      <c r="B462" s="40"/>
      <c r="C462" s="41"/>
      <c r="D462" s="214" t="s">
        <v>130</v>
      </c>
      <c r="E462" s="41"/>
      <c r="F462" s="215" t="s">
        <v>643</v>
      </c>
      <c r="G462" s="41"/>
      <c r="H462" s="41"/>
      <c r="I462" s="216"/>
      <c r="J462" s="41"/>
      <c r="K462" s="41"/>
      <c r="L462" s="45"/>
      <c r="M462" s="217"/>
      <c r="N462" s="218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130</v>
      </c>
      <c r="AU462" s="18" t="s">
        <v>79</v>
      </c>
    </row>
    <row r="463" s="2" customFormat="1">
      <c r="A463" s="39"/>
      <c r="B463" s="40"/>
      <c r="C463" s="41"/>
      <c r="D463" s="219" t="s">
        <v>132</v>
      </c>
      <c r="E463" s="41"/>
      <c r="F463" s="220" t="s">
        <v>644</v>
      </c>
      <c r="G463" s="41"/>
      <c r="H463" s="41"/>
      <c r="I463" s="216"/>
      <c r="J463" s="41"/>
      <c r="K463" s="41"/>
      <c r="L463" s="45"/>
      <c r="M463" s="217"/>
      <c r="N463" s="218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132</v>
      </c>
      <c r="AU463" s="18" t="s">
        <v>79</v>
      </c>
    </row>
    <row r="464" s="13" customFormat="1">
      <c r="A464" s="13"/>
      <c r="B464" s="222"/>
      <c r="C464" s="223"/>
      <c r="D464" s="214" t="s">
        <v>136</v>
      </c>
      <c r="E464" s="224" t="s">
        <v>19</v>
      </c>
      <c r="F464" s="225" t="s">
        <v>645</v>
      </c>
      <c r="G464" s="223"/>
      <c r="H464" s="226">
        <v>16.300000000000001</v>
      </c>
      <c r="I464" s="227"/>
      <c r="J464" s="223"/>
      <c r="K464" s="223"/>
      <c r="L464" s="228"/>
      <c r="M464" s="229"/>
      <c r="N464" s="230"/>
      <c r="O464" s="230"/>
      <c r="P464" s="230"/>
      <c r="Q464" s="230"/>
      <c r="R464" s="230"/>
      <c r="S464" s="230"/>
      <c r="T464" s="23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2" t="s">
        <v>136</v>
      </c>
      <c r="AU464" s="232" t="s">
        <v>79</v>
      </c>
      <c r="AV464" s="13" t="s">
        <v>79</v>
      </c>
      <c r="AW464" s="13" t="s">
        <v>31</v>
      </c>
      <c r="AX464" s="13" t="s">
        <v>77</v>
      </c>
      <c r="AY464" s="232" t="s">
        <v>121</v>
      </c>
    </row>
    <row r="465" s="2" customFormat="1" ht="16.5" customHeight="1">
      <c r="A465" s="39"/>
      <c r="B465" s="40"/>
      <c r="C465" s="201" t="s">
        <v>646</v>
      </c>
      <c r="D465" s="201" t="s">
        <v>123</v>
      </c>
      <c r="E465" s="202" t="s">
        <v>647</v>
      </c>
      <c r="F465" s="203" t="s">
        <v>648</v>
      </c>
      <c r="G465" s="204" t="s">
        <v>283</v>
      </c>
      <c r="H465" s="205">
        <v>39.899999999999999</v>
      </c>
      <c r="I465" s="206"/>
      <c r="J465" s="207">
        <f>ROUND(I465*H465,2)</f>
        <v>0</v>
      </c>
      <c r="K465" s="203" t="s">
        <v>127</v>
      </c>
      <c r="L465" s="45"/>
      <c r="M465" s="208" t="s">
        <v>19</v>
      </c>
      <c r="N465" s="209" t="s">
        <v>40</v>
      </c>
      <c r="O465" s="85"/>
      <c r="P465" s="210">
        <f>O465*H465</f>
        <v>0</v>
      </c>
      <c r="Q465" s="210">
        <v>0</v>
      </c>
      <c r="R465" s="210">
        <f>Q465*H465</f>
        <v>0</v>
      </c>
      <c r="S465" s="210">
        <v>0</v>
      </c>
      <c r="T465" s="21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2" t="s">
        <v>128</v>
      </c>
      <c r="AT465" s="212" t="s">
        <v>123</v>
      </c>
      <c r="AU465" s="212" t="s">
        <v>79</v>
      </c>
      <c r="AY465" s="18" t="s">
        <v>121</v>
      </c>
      <c r="BE465" s="213">
        <f>IF(N465="základní",J465,0)</f>
        <v>0</v>
      </c>
      <c r="BF465" s="213">
        <f>IF(N465="snížená",J465,0)</f>
        <v>0</v>
      </c>
      <c r="BG465" s="213">
        <f>IF(N465="zákl. přenesená",J465,0)</f>
        <v>0</v>
      </c>
      <c r="BH465" s="213">
        <f>IF(N465="sníž. přenesená",J465,0)</f>
        <v>0</v>
      </c>
      <c r="BI465" s="213">
        <f>IF(N465="nulová",J465,0)</f>
        <v>0</v>
      </c>
      <c r="BJ465" s="18" t="s">
        <v>77</v>
      </c>
      <c r="BK465" s="213">
        <f>ROUND(I465*H465,2)</f>
        <v>0</v>
      </c>
      <c r="BL465" s="18" t="s">
        <v>128</v>
      </c>
      <c r="BM465" s="212" t="s">
        <v>649</v>
      </c>
    </row>
    <row r="466" s="2" customFormat="1">
      <c r="A466" s="39"/>
      <c r="B466" s="40"/>
      <c r="C466" s="41"/>
      <c r="D466" s="214" t="s">
        <v>130</v>
      </c>
      <c r="E466" s="41"/>
      <c r="F466" s="215" t="s">
        <v>650</v>
      </c>
      <c r="G466" s="41"/>
      <c r="H466" s="41"/>
      <c r="I466" s="216"/>
      <c r="J466" s="41"/>
      <c r="K466" s="41"/>
      <c r="L466" s="45"/>
      <c r="M466" s="217"/>
      <c r="N466" s="218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130</v>
      </c>
      <c r="AU466" s="18" t="s">
        <v>79</v>
      </c>
    </row>
    <row r="467" s="2" customFormat="1">
      <c r="A467" s="39"/>
      <c r="B467" s="40"/>
      <c r="C467" s="41"/>
      <c r="D467" s="219" t="s">
        <v>132</v>
      </c>
      <c r="E467" s="41"/>
      <c r="F467" s="220" t="s">
        <v>651</v>
      </c>
      <c r="G467" s="41"/>
      <c r="H467" s="41"/>
      <c r="I467" s="216"/>
      <c r="J467" s="41"/>
      <c r="K467" s="41"/>
      <c r="L467" s="45"/>
      <c r="M467" s="217"/>
      <c r="N467" s="218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132</v>
      </c>
      <c r="AU467" s="18" t="s">
        <v>79</v>
      </c>
    </row>
    <row r="468" s="13" customFormat="1">
      <c r="A468" s="13"/>
      <c r="B468" s="222"/>
      <c r="C468" s="223"/>
      <c r="D468" s="214" t="s">
        <v>136</v>
      </c>
      <c r="E468" s="224" t="s">
        <v>19</v>
      </c>
      <c r="F468" s="225" t="s">
        <v>652</v>
      </c>
      <c r="G468" s="223"/>
      <c r="H468" s="226">
        <v>22.283999999999999</v>
      </c>
      <c r="I468" s="227"/>
      <c r="J468" s="223"/>
      <c r="K468" s="223"/>
      <c r="L468" s="228"/>
      <c r="M468" s="229"/>
      <c r="N468" s="230"/>
      <c r="O468" s="230"/>
      <c r="P468" s="230"/>
      <c r="Q468" s="230"/>
      <c r="R468" s="230"/>
      <c r="S468" s="230"/>
      <c r="T468" s="23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2" t="s">
        <v>136</v>
      </c>
      <c r="AU468" s="232" t="s">
        <v>79</v>
      </c>
      <c r="AV468" s="13" t="s">
        <v>79</v>
      </c>
      <c r="AW468" s="13" t="s">
        <v>31</v>
      </c>
      <c r="AX468" s="13" t="s">
        <v>69</v>
      </c>
      <c r="AY468" s="232" t="s">
        <v>121</v>
      </c>
    </row>
    <row r="469" s="13" customFormat="1">
      <c r="A469" s="13"/>
      <c r="B469" s="222"/>
      <c r="C469" s="223"/>
      <c r="D469" s="214" t="s">
        <v>136</v>
      </c>
      <c r="E469" s="224" t="s">
        <v>19</v>
      </c>
      <c r="F469" s="225" t="s">
        <v>653</v>
      </c>
      <c r="G469" s="223"/>
      <c r="H469" s="226">
        <v>17.616</v>
      </c>
      <c r="I469" s="227"/>
      <c r="J469" s="223"/>
      <c r="K469" s="223"/>
      <c r="L469" s="228"/>
      <c r="M469" s="229"/>
      <c r="N469" s="230"/>
      <c r="O469" s="230"/>
      <c r="P469" s="230"/>
      <c r="Q469" s="230"/>
      <c r="R469" s="230"/>
      <c r="S469" s="230"/>
      <c r="T469" s="23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2" t="s">
        <v>136</v>
      </c>
      <c r="AU469" s="232" t="s">
        <v>79</v>
      </c>
      <c r="AV469" s="13" t="s">
        <v>79</v>
      </c>
      <c r="AW469" s="13" t="s">
        <v>31</v>
      </c>
      <c r="AX469" s="13" t="s">
        <v>69</v>
      </c>
      <c r="AY469" s="232" t="s">
        <v>121</v>
      </c>
    </row>
    <row r="470" s="14" customFormat="1">
      <c r="A470" s="14"/>
      <c r="B470" s="233"/>
      <c r="C470" s="234"/>
      <c r="D470" s="214" t="s">
        <v>136</v>
      </c>
      <c r="E470" s="235" t="s">
        <v>19</v>
      </c>
      <c r="F470" s="236" t="s">
        <v>146</v>
      </c>
      <c r="G470" s="234"/>
      <c r="H470" s="237">
        <v>39.899999999999999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3" t="s">
        <v>136</v>
      </c>
      <c r="AU470" s="243" t="s">
        <v>79</v>
      </c>
      <c r="AV470" s="14" t="s">
        <v>128</v>
      </c>
      <c r="AW470" s="14" t="s">
        <v>31</v>
      </c>
      <c r="AX470" s="14" t="s">
        <v>77</v>
      </c>
      <c r="AY470" s="243" t="s">
        <v>121</v>
      </c>
    </row>
    <row r="471" s="12" customFormat="1" ht="22.8" customHeight="1">
      <c r="A471" s="12"/>
      <c r="B471" s="185"/>
      <c r="C471" s="186"/>
      <c r="D471" s="187" t="s">
        <v>68</v>
      </c>
      <c r="E471" s="199" t="s">
        <v>79</v>
      </c>
      <c r="F471" s="199" t="s">
        <v>654</v>
      </c>
      <c r="G471" s="186"/>
      <c r="H471" s="186"/>
      <c r="I471" s="189"/>
      <c r="J471" s="200">
        <f>BK471</f>
        <v>0</v>
      </c>
      <c r="K471" s="186"/>
      <c r="L471" s="191"/>
      <c r="M471" s="192"/>
      <c r="N471" s="193"/>
      <c r="O471" s="193"/>
      <c r="P471" s="194">
        <f>SUM(P472:P531)</f>
        <v>0</v>
      </c>
      <c r="Q471" s="193"/>
      <c r="R471" s="194">
        <f>SUM(R472:R531)</f>
        <v>326.51975368000012</v>
      </c>
      <c r="S471" s="193"/>
      <c r="T471" s="195">
        <f>SUM(T472:T531)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96" t="s">
        <v>77</v>
      </c>
      <c r="AT471" s="197" t="s">
        <v>68</v>
      </c>
      <c r="AU471" s="197" t="s">
        <v>77</v>
      </c>
      <c r="AY471" s="196" t="s">
        <v>121</v>
      </c>
      <c r="BK471" s="198">
        <f>SUM(BK472:BK531)</f>
        <v>0</v>
      </c>
    </row>
    <row r="472" s="2" customFormat="1" ht="33" customHeight="1">
      <c r="A472" s="39"/>
      <c r="B472" s="40"/>
      <c r="C472" s="201" t="s">
        <v>655</v>
      </c>
      <c r="D472" s="201" t="s">
        <v>123</v>
      </c>
      <c r="E472" s="202" t="s">
        <v>656</v>
      </c>
      <c r="F472" s="203" t="s">
        <v>657</v>
      </c>
      <c r="G472" s="204" t="s">
        <v>283</v>
      </c>
      <c r="H472" s="205">
        <v>92.75</v>
      </c>
      <c r="I472" s="206"/>
      <c r="J472" s="207">
        <f>ROUND(I472*H472,2)</f>
        <v>0</v>
      </c>
      <c r="K472" s="203" t="s">
        <v>127</v>
      </c>
      <c r="L472" s="45"/>
      <c r="M472" s="208" t="s">
        <v>19</v>
      </c>
      <c r="N472" s="209" t="s">
        <v>40</v>
      </c>
      <c r="O472" s="85"/>
      <c r="P472" s="210">
        <f>O472*H472</f>
        <v>0</v>
      </c>
      <c r="Q472" s="210">
        <v>0</v>
      </c>
      <c r="R472" s="210">
        <f>Q472*H472</f>
        <v>0</v>
      </c>
      <c r="S472" s="210">
        <v>0</v>
      </c>
      <c r="T472" s="211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2" t="s">
        <v>128</v>
      </c>
      <c r="AT472" s="212" t="s">
        <v>123</v>
      </c>
      <c r="AU472" s="212" t="s">
        <v>79</v>
      </c>
      <c r="AY472" s="18" t="s">
        <v>121</v>
      </c>
      <c r="BE472" s="213">
        <f>IF(N472="základní",J472,0)</f>
        <v>0</v>
      </c>
      <c r="BF472" s="213">
        <f>IF(N472="snížená",J472,0)</f>
        <v>0</v>
      </c>
      <c r="BG472" s="213">
        <f>IF(N472="zákl. přenesená",J472,0)</f>
        <v>0</v>
      </c>
      <c r="BH472" s="213">
        <f>IF(N472="sníž. přenesená",J472,0)</f>
        <v>0</v>
      </c>
      <c r="BI472" s="213">
        <f>IF(N472="nulová",J472,0)</f>
        <v>0</v>
      </c>
      <c r="BJ472" s="18" t="s">
        <v>77</v>
      </c>
      <c r="BK472" s="213">
        <f>ROUND(I472*H472,2)</f>
        <v>0</v>
      </c>
      <c r="BL472" s="18" t="s">
        <v>128</v>
      </c>
      <c r="BM472" s="212" t="s">
        <v>658</v>
      </c>
    </row>
    <row r="473" s="2" customFormat="1">
      <c r="A473" s="39"/>
      <c r="B473" s="40"/>
      <c r="C473" s="41"/>
      <c r="D473" s="214" t="s">
        <v>130</v>
      </c>
      <c r="E473" s="41"/>
      <c r="F473" s="215" t="s">
        <v>659</v>
      </c>
      <c r="G473" s="41"/>
      <c r="H473" s="41"/>
      <c r="I473" s="216"/>
      <c r="J473" s="41"/>
      <c r="K473" s="41"/>
      <c r="L473" s="45"/>
      <c r="M473" s="217"/>
      <c r="N473" s="218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130</v>
      </c>
      <c r="AU473" s="18" t="s">
        <v>79</v>
      </c>
    </row>
    <row r="474" s="2" customFormat="1">
      <c r="A474" s="39"/>
      <c r="B474" s="40"/>
      <c r="C474" s="41"/>
      <c r="D474" s="219" t="s">
        <v>132</v>
      </c>
      <c r="E474" s="41"/>
      <c r="F474" s="220" t="s">
        <v>660</v>
      </c>
      <c r="G474" s="41"/>
      <c r="H474" s="41"/>
      <c r="I474" s="216"/>
      <c r="J474" s="41"/>
      <c r="K474" s="41"/>
      <c r="L474" s="45"/>
      <c r="M474" s="217"/>
      <c r="N474" s="218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132</v>
      </c>
      <c r="AU474" s="18" t="s">
        <v>79</v>
      </c>
    </row>
    <row r="475" s="2" customFormat="1">
      <c r="A475" s="39"/>
      <c r="B475" s="40"/>
      <c r="C475" s="41"/>
      <c r="D475" s="214" t="s">
        <v>134</v>
      </c>
      <c r="E475" s="41"/>
      <c r="F475" s="221" t="s">
        <v>661</v>
      </c>
      <c r="G475" s="41"/>
      <c r="H475" s="41"/>
      <c r="I475" s="216"/>
      <c r="J475" s="41"/>
      <c r="K475" s="41"/>
      <c r="L475" s="45"/>
      <c r="M475" s="217"/>
      <c r="N475" s="218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134</v>
      </c>
      <c r="AU475" s="18" t="s">
        <v>79</v>
      </c>
    </row>
    <row r="476" s="13" customFormat="1">
      <c r="A476" s="13"/>
      <c r="B476" s="222"/>
      <c r="C476" s="223"/>
      <c r="D476" s="214" t="s">
        <v>136</v>
      </c>
      <c r="E476" s="224" t="s">
        <v>19</v>
      </c>
      <c r="F476" s="225" t="s">
        <v>662</v>
      </c>
      <c r="G476" s="223"/>
      <c r="H476" s="226">
        <v>78.75</v>
      </c>
      <c r="I476" s="227"/>
      <c r="J476" s="223"/>
      <c r="K476" s="223"/>
      <c r="L476" s="228"/>
      <c r="M476" s="229"/>
      <c r="N476" s="230"/>
      <c r="O476" s="230"/>
      <c r="P476" s="230"/>
      <c r="Q476" s="230"/>
      <c r="R476" s="230"/>
      <c r="S476" s="230"/>
      <c r="T476" s="23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2" t="s">
        <v>136</v>
      </c>
      <c r="AU476" s="232" t="s">
        <v>79</v>
      </c>
      <c r="AV476" s="13" t="s">
        <v>79</v>
      </c>
      <c r="AW476" s="13" t="s">
        <v>31</v>
      </c>
      <c r="AX476" s="13" t="s">
        <v>69</v>
      </c>
      <c r="AY476" s="232" t="s">
        <v>121</v>
      </c>
    </row>
    <row r="477" s="13" customFormat="1">
      <c r="A477" s="13"/>
      <c r="B477" s="222"/>
      <c r="C477" s="223"/>
      <c r="D477" s="214" t="s">
        <v>136</v>
      </c>
      <c r="E477" s="224" t="s">
        <v>19</v>
      </c>
      <c r="F477" s="225" t="s">
        <v>663</v>
      </c>
      <c r="G477" s="223"/>
      <c r="H477" s="226">
        <v>14</v>
      </c>
      <c r="I477" s="227"/>
      <c r="J477" s="223"/>
      <c r="K477" s="223"/>
      <c r="L477" s="228"/>
      <c r="M477" s="229"/>
      <c r="N477" s="230"/>
      <c r="O477" s="230"/>
      <c r="P477" s="230"/>
      <c r="Q477" s="230"/>
      <c r="R477" s="230"/>
      <c r="S477" s="230"/>
      <c r="T477" s="23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2" t="s">
        <v>136</v>
      </c>
      <c r="AU477" s="232" t="s">
        <v>79</v>
      </c>
      <c r="AV477" s="13" t="s">
        <v>79</v>
      </c>
      <c r="AW477" s="13" t="s">
        <v>31</v>
      </c>
      <c r="AX477" s="13" t="s">
        <v>69</v>
      </c>
      <c r="AY477" s="232" t="s">
        <v>121</v>
      </c>
    </row>
    <row r="478" s="14" customFormat="1">
      <c r="A478" s="14"/>
      <c r="B478" s="233"/>
      <c r="C478" s="234"/>
      <c r="D478" s="214" t="s">
        <v>136</v>
      </c>
      <c r="E478" s="235" t="s">
        <v>19</v>
      </c>
      <c r="F478" s="236" t="s">
        <v>146</v>
      </c>
      <c r="G478" s="234"/>
      <c r="H478" s="237">
        <v>92.75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3" t="s">
        <v>136</v>
      </c>
      <c r="AU478" s="243" t="s">
        <v>79</v>
      </c>
      <c r="AV478" s="14" t="s">
        <v>128</v>
      </c>
      <c r="AW478" s="14" t="s">
        <v>31</v>
      </c>
      <c r="AX478" s="14" t="s">
        <v>77</v>
      </c>
      <c r="AY478" s="243" t="s">
        <v>121</v>
      </c>
    </row>
    <row r="479" s="2" customFormat="1" ht="24.15" customHeight="1">
      <c r="A479" s="39"/>
      <c r="B479" s="40"/>
      <c r="C479" s="201" t="s">
        <v>664</v>
      </c>
      <c r="D479" s="201" t="s">
        <v>123</v>
      </c>
      <c r="E479" s="202" t="s">
        <v>665</v>
      </c>
      <c r="F479" s="203" t="s">
        <v>666</v>
      </c>
      <c r="G479" s="204" t="s">
        <v>126</v>
      </c>
      <c r="H479" s="205">
        <v>2062.5</v>
      </c>
      <c r="I479" s="206"/>
      <c r="J479" s="207">
        <f>ROUND(I479*H479,2)</f>
        <v>0</v>
      </c>
      <c r="K479" s="203" t="s">
        <v>127</v>
      </c>
      <c r="L479" s="45"/>
      <c r="M479" s="208" t="s">
        <v>19</v>
      </c>
      <c r="N479" s="209" t="s">
        <v>40</v>
      </c>
      <c r="O479" s="85"/>
      <c r="P479" s="210">
        <f>O479*H479</f>
        <v>0</v>
      </c>
      <c r="Q479" s="210">
        <v>0.00027</v>
      </c>
      <c r="R479" s="210">
        <f>Q479*H479</f>
        <v>0.55687500000000001</v>
      </c>
      <c r="S479" s="210">
        <v>0</v>
      </c>
      <c r="T479" s="21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2" t="s">
        <v>128</v>
      </c>
      <c r="AT479" s="212" t="s">
        <v>123</v>
      </c>
      <c r="AU479" s="212" t="s">
        <v>79</v>
      </c>
      <c r="AY479" s="18" t="s">
        <v>121</v>
      </c>
      <c r="BE479" s="213">
        <f>IF(N479="základní",J479,0)</f>
        <v>0</v>
      </c>
      <c r="BF479" s="213">
        <f>IF(N479="snížená",J479,0)</f>
        <v>0</v>
      </c>
      <c r="BG479" s="213">
        <f>IF(N479="zákl. přenesená",J479,0)</f>
        <v>0</v>
      </c>
      <c r="BH479" s="213">
        <f>IF(N479="sníž. přenesená",J479,0)</f>
        <v>0</v>
      </c>
      <c r="BI479" s="213">
        <f>IF(N479="nulová",J479,0)</f>
        <v>0</v>
      </c>
      <c r="BJ479" s="18" t="s">
        <v>77</v>
      </c>
      <c r="BK479" s="213">
        <f>ROUND(I479*H479,2)</f>
        <v>0</v>
      </c>
      <c r="BL479" s="18" t="s">
        <v>128</v>
      </c>
      <c r="BM479" s="212" t="s">
        <v>667</v>
      </c>
    </row>
    <row r="480" s="2" customFormat="1">
      <c r="A480" s="39"/>
      <c r="B480" s="40"/>
      <c r="C480" s="41"/>
      <c r="D480" s="214" t="s">
        <v>130</v>
      </c>
      <c r="E480" s="41"/>
      <c r="F480" s="215" t="s">
        <v>668</v>
      </c>
      <c r="G480" s="41"/>
      <c r="H480" s="41"/>
      <c r="I480" s="216"/>
      <c r="J480" s="41"/>
      <c r="K480" s="41"/>
      <c r="L480" s="45"/>
      <c r="M480" s="217"/>
      <c r="N480" s="218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130</v>
      </c>
      <c r="AU480" s="18" t="s">
        <v>79</v>
      </c>
    </row>
    <row r="481" s="2" customFormat="1">
      <c r="A481" s="39"/>
      <c r="B481" s="40"/>
      <c r="C481" s="41"/>
      <c r="D481" s="219" t="s">
        <v>132</v>
      </c>
      <c r="E481" s="41"/>
      <c r="F481" s="220" t="s">
        <v>669</v>
      </c>
      <c r="G481" s="41"/>
      <c r="H481" s="41"/>
      <c r="I481" s="216"/>
      <c r="J481" s="41"/>
      <c r="K481" s="41"/>
      <c r="L481" s="45"/>
      <c r="M481" s="217"/>
      <c r="N481" s="218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132</v>
      </c>
      <c r="AU481" s="18" t="s">
        <v>79</v>
      </c>
    </row>
    <row r="482" s="13" customFormat="1">
      <c r="A482" s="13"/>
      <c r="B482" s="222"/>
      <c r="C482" s="223"/>
      <c r="D482" s="214" t="s">
        <v>136</v>
      </c>
      <c r="E482" s="224" t="s">
        <v>19</v>
      </c>
      <c r="F482" s="225" t="s">
        <v>670</v>
      </c>
      <c r="G482" s="223"/>
      <c r="H482" s="226">
        <v>1816.0999999999999</v>
      </c>
      <c r="I482" s="227"/>
      <c r="J482" s="223"/>
      <c r="K482" s="223"/>
      <c r="L482" s="228"/>
      <c r="M482" s="229"/>
      <c r="N482" s="230"/>
      <c r="O482" s="230"/>
      <c r="P482" s="230"/>
      <c r="Q482" s="230"/>
      <c r="R482" s="230"/>
      <c r="S482" s="230"/>
      <c r="T482" s="23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2" t="s">
        <v>136</v>
      </c>
      <c r="AU482" s="232" t="s">
        <v>79</v>
      </c>
      <c r="AV482" s="13" t="s">
        <v>79</v>
      </c>
      <c r="AW482" s="13" t="s">
        <v>31</v>
      </c>
      <c r="AX482" s="13" t="s">
        <v>69</v>
      </c>
      <c r="AY482" s="232" t="s">
        <v>121</v>
      </c>
    </row>
    <row r="483" s="13" customFormat="1">
      <c r="A483" s="13"/>
      <c r="B483" s="222"/>
      <c r="C483" s="223"/>
      <c r="D483" s="214" t="s">
        <v>136</v>
      </c>
      <c r="E483" s="224" t="s">
        <v>19</v>
      </c>
      <c r="F483" s="225" t="s">
        <v>671</v>
      </c>
      <c r="G483" s="223"/>
      <c r="H483" s="226">
        <v>184.80000000000001</v>
      </c>
      <c r="I483" s="227"/>
      <c r="J483" s="223"/>
      <c r="K483" s="223"/>
      <c r="L483" s="228"/>
      <c r="M483" s="229"/>
      <c r="N483" s="230"/>
      <c r="O483" s="230"/>
      <c r="P483" s="230"/>
      <c r="Q483" s="230"/>
      <c r="R483" s="230"/>
      <c r="S483" s="230"/>
      <c r="T483" s="23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2" t="s">
        <v>136</v>
      </c>
      <c r="AU483" s="232" t="s">
        <v>79</v>
      </c>
      <c r="AV483" s="13" t="s">
        <v>79</v>
      </c>
      <c r="AW483" s="13" t="s">
        <v>31</v>
      </c>
      <c r="AX483" s="13" t="s">
        <v>69</v>
      </c>
      <c r="AY483" s="232" t="s">
        <v>121</v>
      </c>
    </row>
    <row r="484" s="13" customFormat="1">
      <c r="A484" s="13"/>
      <c r="B484" s="222"/>
      <c r="C484" s="223"/>
      <c r="D484" s="214" t="s">
        <v>136</v>
      </c>
      <c r="E484" s="224" t="s">
        <v>19</v>
      </c>
      <c r="F484" s="225" t="s">
        <v>672</v>
      </c>
      <c r="G484" s="223"/>
      <c r="H484" s="226">
        <v>61.600000000000001</v>
      </c>
      <c r="I484" s="227"/>
      <c r="J484" s="223"/>
      <c r="K484" s="223"/>
      <c r="L484" s="228"/>
      <c r="M484" s="229"/>
      <c r="N484" s="230"/>
      <c r="O484" s="230"/>
      <c r="P484" s="230"/>
      <c r="Q484" s="230"/>
      <c r="R484" s="230"/>
      <c r="S484" s="230"/>
      <c r="T484" s="23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2" t="s">
        <v>136</v>
      </c>
      <c r="AU484" s="232" t="s">
        <v>79</v>
      </c>
      <c r="AV484" s="13" t="s">
        <v>79</v>
      </c>
      <c r="AW484" s="13" t="s">
        <v>31</v>
      </c>
      <c r="AX484" s="13" t="s">
        <v>69</v>
      </c>
      <c r="AY484" s="232" t="s">
        <v>121</v>
      </c>
    </row>
    <row r="485" s="14" customFormat="1">
      <c r="A485" s="14"/>
      <c r="B485" s="233"/>
      <c r="C485" s="234"/>
      <c r="D485" s="214" t="s">
        <v>136</v>
      </c>
      <c r="E485" s="235" t="s">
        <v>19</v>
      </c>
      <c r="F485" s="236" t="s">
        <v>146</v>
      </c>
      <c r="G485" s="234"/>
      <c r="H485" s="237">
        <v>2062.5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3" t="s">
        <v>136</v>
      </c>
      <c r="AU485" s="243" t="s">
        <v>79</v>
      </c>
      <c r="AV485" s="14" t="s">
        <v>128</v>
      </c>
      <c r="AW485" s="14" t="s">
        <v>31</v>
      </c>
      <c r="AX485" s="14" t="s">
        <v>77</v>
      </c>
      <c r="AY485" s="243" t="s">
        <v>121</v>
      </c>
    </row>
    <row r="486" s="2" customFormat="1" ht="24.15" customHeight="1">
      <c r="A486" s="39"/>
      <c r="B486" s="40"/>
      <c r="C486" s="244" t="s">
        <v>673</v>
      </c>
      <c r="D486" s="244" t="s">
        <v>479</v>
      </c>
      <c r="E486" s="245" t="s">
        <v>674</v>
      </c>
      <c r="F486" s="246" t="s">
        <v>675</v>
      </c>
      <c r="G486" s="247" t="s">
        <v>126</v>
      </c>
      <c r="H486" s="248">
        <v>2443.0309999999999</v>
      </c>
      <c r="I486" s="249"/>
      <c r="J486" s="250">
        <f>ROUND(I486*H486,2)</f>
        <v>0</v>
      </c>
      <c r="K486" s="246" t="s">
        <v>127</v>
      </c>
      <c r="L486" s="251"/>
      <c r="M486" s="252" t="s">
        <v>19</v>
      </c>
      <c r="N486" s="253" t="s">
        <v>40</v>
      </c>
      <c r="O486" s="85"/>
      <c r="P486" s="210">
        <f>O486*H486</f>
        <v>0</v>
      </c>
      <c r="Q486" s="210">
        <v>0.00020000000000000001</v>
      </c>
      <c r="R486" s="210">
        <f>Q486*H486</f>
        <v>0.48860619999999999</v>
      </c>
      <c r="S486" s="210">
        <v>0</v>
      </c>
      <c r="T486" s="21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2" t="s">
        <v>185</v>
      </c>
      <c r="AT486" s="212" t="s">
        <v>479</v>
      </c>
      <c r="AU486" s="212" t="s">
        <v>79</v>
      </c>
      <c r="AY486" s="18" t="s">
        <v>121</v>
      </c>
      <c r="BE486" s="213">
        <f>IF(N486="základní",J486,0)</f>
        <v>0</v>
      </c>
      <c r="BF486" s="213">
        <f>IF(N486="snížená",J486,0)</f>
        <v>0</v>
      </c>
      <c r="BG486" s="213">
        <f>IF(N486="zákl. přenesená",J486,0)</f>
        <v>0</v>
      </c>
      <c r="BH486" s="213">
        <f>IF(N486="sníž. přenesená",J486,0)</f>
        <v>0</v>
      </c>
      <c r="BI486" s="213">
        <f>IF(N486="nulová",J486,0)</f>
        <v>0</v>
      </c>
      <c r="BJ486" s="18" t="s">
        <v>77</v>
      </c>
      <c r="BK486" s="213">
        <f>ROUND(I486*H486,2)</f>
        <v>0</v>
      </c>
      <c r="BL486" s="18" t="s">
        <v>128</v>
      </c>
      <c r="BM486" s="212" t="s">
        <v>676</v>
      </c>
    </row>
    <row r="487" s="2" customFormat="1">
      <c r="A487" s="39"/>
      <c r="B487" s="40"/>
      <c r="C487" s="41"/>
      <c r="D487" s="214" t="s">
        <v>130</v>
      </c>
      <c r="E487" s="41"/>
      <c r="F487" s="215" t="s">
        <v>675</v>
      </c>
      <c r="G487" s="41"/>
      <c r="H487" s="41"/>
      <c r="I487" s="216"/>
      <c r="J487" s="41"/>
      <c r="K487" s="41"/>
      <c r="L487" s="45"/>
      <c r="M487" s="217"/>
      <c r="N487" s="218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130</v>
      </c>
      <c r="AU487" s="18" t="s">
        <v>79</v>
      </c>
    </row>
    <row r="488" s="2" customFormat="1">
      <c r="A488" s="39"/>
      <c r="B488" s="40"/>
      <c r="C488" s="41"/>
      <c r="D488" s="214" t="s">
        <v>134</v>
      </c>
      <c r="E488" s="41"/>
      <c r="F488" s="221" t="s">
        <v>677</v>
      </c>
      <c r="G488" s="41"/>
      <c r="H488" s="41"/>
      <c r="I488" s="216"/>
      <c r="J488" s="41"/>
      <c r="K488" s="41"/>
      <c r="L488" s="45"/>
      <c r="M488" s="217"/>
      <c r="N488" s="218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134</v>
      </c>
      <c r="AU488" s="18" t="s">
        <v>79</v>
      </c>
    </row>
    <row r="489" s="13" customFormat="1">
      <c r="A489" s="13"/>
      <c r="B489" s="222"/>
      <c r="C489" s="223"/>
      <c r="D489" s="214" t="s">
        <v>136</v>
      </c>
      <c r="E489" s="223"/>
      <c r="F489" s="225" t="s">
        <v>678</v>
      </c>
      <c r="G489" s="223"/>
      <c r="H489" s="226">
        <v>2443.0309999999999</v>
      </c>
      <c r="I489" s="227"/>
      <c r="J489" s="223"/>
      <c r="K489" s="223"/>
      <c r="L489" s="228"/>
      <c r="M489" s="229"/>
      <c r="N489" s="230"/>
      <c r="O489" s="230"/>
      <c r="P489" s="230"/>
      <c r="Q489" s="230"/>
      <c r="R489" s="230"/>
      <c r="S489" s="230"/>
      <c r="T489" s="23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2" t="s">
        <v>136</v>
      </c>
      <c r="AU489" s="232" t="s">
        <v>79</v>
      </c>
      <c r="AV489" s="13" t="s">
        <v>79</v>
      </c>
      <c r="AW489" s="13" t="s">
        <v>4</v>
      </c>
      <c r="AX489" s="13" t="s">
        <v>77</v>
      </c>
      <c r="AY489" s="232" t="s">
        <v>121</v>
      </c>
    </row>
    <row r="490" s="2" customFormat="1" ht="37.8" customHeight="1">
      <c r="A490" s="39"/>
      <c r="B490" s="40"/>
      <c r="C490" s="201" t="s">
        <v>679</v>
      </c>
      <c r="D490" s="201" t="s">
        <v>123</v>
      </c>
      <c r="E490" s="202" t="s">
        <v>680</v>
      </c>
      <c r="F490" s="203" t="s">
        <v>681</v>
      </c>
      <c r="G490" s="204" t="s">
        <v>682</v>
      </c>
      <c r="H490" s="205">
        <v>635</v>
      </c>
      <c r="I490" s="206"/>
      <c r="J490" s="207">
        <f>ROUND(I490*H490,2)</f>
        <v>0</v>
      </c>
      <c r="K490" s="203" t="s">
        <v>127</v>
      </c>
      <c r="L490" s="45"/>
      <c r="M490" s="208" t="s">
        <v>19</v>
      </c>
      <c r="N490" s="209" t="s">
        <v>40</v>
      </c>
      <c r="O490" s="85"/>
      <c r="P490" s="210">
        <f>O490*H490</f>
        <v>0</v>
      </c>
      <c r="Q490" s="210">
        <v>0.27844000000000002</v>
      </c>
      <c r="R490" s="210">
        <f>Q490*H490</f>
        <v>176.80940000000001</v>
      </c>
      <c r="S490" s="210">
        <v>0</v>
      </c>
      <c r="T490" s="211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2" t="s">
        <v>128</v>
      </c>
      <c r="AT490" s="212" t="s">
        <v>123</v>
      </c>
      <c r="AU490" s="212" t="s">
        <v>79</v>
      </c>
      <c r="AY490" s="18" t="s">
        <v>121</v>
      </c>
      <c r="BE490" s="213">
        <f>IF(N490="základní",J490,0)</f>
        <v>0</v>
      </c>
      <c r="BF490" s="213">
        <f>IF(N490="snížená",J490,0)</f>
        <v>0</v>
      </c>
      <c r="BG490" s="213">
        <f>IF(N490="zákl. přenesená",J490,0)</f>
        <v>0</v>
      </c>
      <c r="BH490" s="213">
        <f>IF(N490="sníž. přenesená",J490,0)</f>
        <v>0</v>
      </c>
      <c r="BI490" s="213">
        <f>IF(N490="nulová",J490,0)</f>
        <v>0</v>
      </c>
      <c r="BJ490" s="18" t="s">
        <v>77</v>
      </c>
      <c r="BK490" s="213">
        <f>ROUND(I490*H490,2)</f>
        <v>0</v>
      </c>
      <c r="BL490" s="18" t="s">
        <v>128</v>
      </c>
      <c r="BM490" s="212" t="s">
        <v>683</v>
      </c>
    </row>
    <row r="491" s="2" customFormat="1">
      <c r="A491" s="39"/>
      <c r="B491" s="40"/>
      <c r="C491" s="41"/>
      <c r="D491" s="214" t="s">
        <v>130</v>
      </c>
      <c r="E491" s="41"/>
      <c r="F491" s="215" t="s">
        <v>684</v>
      </c>
      <c r="G491" s="41"/>
      <c r="H491" s="41"/>
      <c r="I491" s="216"/>
      <c r="J491" s="41"/>
      <c r="K491" s="41"/>
      <c r="L491" s="45"/>
      <c r="M491" s="217"/>
      <c r="N491" s="218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130</v>
      </c>
      <c r="AU491" s="18" t="s">
        <v>79</v>
      </c>
    </row>
    <row r="492" s="2" customFormat="1">
      <c r="A492" s="39"/>
      <c r="B492" s="40"/>
      <c r="C492" s="41"/>
      <c r="D492" s="219" t="s">
        <v>132</v>
      </c>
      <c r="E492" s="41"/>
      <c r="F492" s="220" t="s">
        <v>685</v>
      </c>
      <c r="G492" s="41"/>
      <c r="H492" s="41"/>
      <c r="I492" s="216"/>
      <c r="J492" s="41"/>
      <c r="K492" s="41"/>
      <c r="L492" s="45"/>
      <c r="M492" s="217"/>
      <c r="N492" s="218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132</v>
      </c>
      <c r="AU492" s="18" t="s">
        <v>79</v>
      </c>
    </row>
    <row r="493" s="2" customFormat="1">
      <c r="A493" s="39"/>
      <c r="B493" s="40"/>
      <c r="C493" s="41"/>
      <c r="D493" s="214" t="s">
        <v>134</v>
      </c>
      <c r="E493" s="41"/>
      <c r="F493" s="221" t="s">
        <v>686</v>
      </c>
      <c r="G493" s="41"/>
      <c r="H493" s="41"/>
      <c r="I493" s="216"/>
      <c r="J493" s="41"/>
      <c r="K493" s="41"/>
      <c r="L493" s="45"/>
      <c r="M493" s="217"/>
      <c r="N493" s="218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134</v>
      </c>
      <c r="AU493" s="18" t="s">
        <v>79</v>
      </c>
    </row>
    <row r="494" s="13" customFormat="1">
      <c r="A494" s="13"/>
      <c r="B494" s="222"/>
      <c r="C494" s="223"/>
      <c r="D494" s="214" t="s">
        <v>136</v>
      </c>
      <c r="E494" s="224" t="s">
        <v>19</v>
      </c>
      <c r="F494" s="225" t="s">
        <v>687</v>
      </c>
      <c r="G494" s="223"/>
      <c r="H494" s="226">
        <v>635</v>
      </c>
      <c r="I494" s="227"/>
      <c r="J494" s="223"/>
      <c r="K494" s="223"/>
      <c r="L494" s="228"/>
      <c r="M494" s="229"/>
      <c r="N494" s="230"/>
      <c r="O494" s="230"/>
      <c r="P494" s="230"/>
      <c r="Q494" s="230"/>
      <c r="R494" s="230"/>
      <c r="S494" s="230"/>
      <c r="T494" s="23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2" t="s">
        <v>136</v>
      </c>
      <c r="AU494" s="232" t="s">
        <v>79</v>
      </c>
      <c r="AV494" s="13" t="s">
        <v>79</v>
      </c>
      <c r="AW494" s="13" t="s">
        <v>31</v>
      </c>
      <c r="AX494" s="13" t="s">
        <v>77</v>
      </c>
      <c r="AY494" s="232" t="s">
        <v>121</v>
      </c>
    </row>
    <row r="495" s="2" customFormat="1" ht="24.15" customHeight="1">
      <c r="A495" s="39"/>
      <c r="B495" s="40"/>
      <c r="C495" s="201" t="s">
        <v>688</v>
      </c>
      <c r="D495" s="201" t="s">
        <v>123</v>
      </c>
      <c r="E495" s="202" t="s">
        <v>689</v>
      </c>
      <c r="F495" s="203" t="s">
        <v>690</v>
      </c>
      <c r="G495" s="204" t="s">
        <v>126</v>
      </c>
      <c r="H495" s="205">
        <v>201</v>
      </c>
      <c r="I495" s="206"/>
      <c r="J495" s="207">
        <f>ROUND(I495*H495,2)</f>
        <v>0</v>
      </c>
      <c r="K495" s="203" t="s">
        <v>127</v>
      </c>
      <c r="L495" s="45"/>
      <c r="M495" s="208" t="s">
        <v>19</v>
      </c>
      <c r="N495" s="209" t="s">
        <v>40</v>
      </c>
      <c r="O495" s="85"/>
      <c r="P495" s="210">
        <f>O495*H495</f>
        <v>0</v>
      </c>
      <c r="Q495" s="210">
        <v>0</v>
      </c>
      <c r="R495" s="210">
        <f>Q495*H495</f>
        <v>0</v>
      </c>
      <c r="S495" s="210">
        <v>0</v>
      </c>
      <c r="T495" s="211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2" t="s">
        <v>128</v>
      </c>
      <c r="AT495" s="212" t="s">
        <v>123</v>
      </c>
      <c r="AU495" s="212" t="s">
        <v>79</v>
      </c>
      <c r="AY495" s="18" t="s">
        <v>121</v>
      </c>
      <c r="BE495" s="213">
        <f>IF(N495="základní",J495,0)</f>
        <v>0</v>
      </c>
      <c r="BF495" s="213">
        <f>IF(N495="snížená",J495,0)</f>
        <v>0</v>
      </c>
      <c r="BG495" s="213">
        <f>IF(N495="zákl. přenesená",J495,0)</f>
        <v>0</v>
      </c>
      <c r="BH495" s="213">
        <f>IF(N495="sníž. přenesená",J495,0)</f>
        <v>0</v>
      </c>
      <c r="BI495" s="213">
        <f>IF(N495="nulová",J495,0)</f>
        <v>0</v>
      </c>
      <c r="BJ495" s="18" t="s">
        <v>77</v>
      </c>
      <c r="BK495" s="213">
        <f>ROUND(I495*H495,2)</f>
        <v>0</v>
      </c>
      <c r="BL495" s="18" t="s">
        <v>128</v>
      </c>
      <c r="BM495" s="212" t="s">
        <v>691</v>
      </c>
    </row>
    <row r="496" s="2" customFormat="1">
      <c r="A496" s="39"/>
      <c r="B496" s="40"/>
      <c r="C496" s="41"/>
      <c r="D496" s="214" t="s">
        <v>130</v>
      </c>
      <c r="E496" s="41"/>
      <c r="F496" s="215" t="s">
        <v>690</v>
      </c>
      <c r="G496" s="41"/>
      <c r="H496" s="41"/>
      <c r="I496" s="216"/>
      <c r="J496" s="41"/>
      <c r="K496" s="41"/>
      <c r="L496" s="45"/>
      <c r="M496" s="217"/>
      <c r="N496" s="218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130</v>
      </c>
      <c r="AU496" s="18" t="s">
        <v>79</v>
      </c>
    </row>
    <row r="497" s="2" customFormat="1">
      <c r="A497" s="39"/>
      <c r="B497" s="40"/>
      <c r="C497" s="41"/>
      <c r="D497" s="219" t="s">
        <v>132</v>
      </c>
      <c r="E497" s="41"/>
      <c r="F497" s="220" t="s">
        <v>692</v>
      </c>
      <c r="G497" s="41"/>
      <c r="H497" s="41"/>
      <c r="I497" s="216"/>
      <c r="J497" s="41"/>
      <c r="K497" s="41"/>
      <c r="L497" s="45"/>
      <c r="M497" s="217"/>
      <c r="N497" s="218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132</v>
      </c>
      <c r="AU497" s="18" t="s">
        <v>79</v>
      </c>
    </row>
    <row r="498" s="2" customFormat="1">
      <c r="A498" s="39"/>
      <c r="B498" s="40"/>
      <c r="C498" s="41"/>
      <c r="D498" s="214" t="s">
        <v>134</v>
      </c>
      <c r="E498" s="41"/>
      <c r="F498" s="221" t="s">
        <v>693</v>
      </c>
      <c r="G498" s="41"/>
      <c r="H498" s="41"/>
      <c r="I498" s="216"/>
      <c r="J498" s="41"/>
      <c r="K498" s="41"/>
      <c r="L498" s="45"/>
      <c r="M498" s="217"/>
      <c r="N498" s="218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134</v>
      </c>
      <c r="AU498" s="18" t="s">
        <v>79</v>
      </c>
    </row>
    <row r="499" s="13" customFormat="1">
      <c r="A499" s="13"/>
      <c r="B499" s="222"/>
      <c r="C499" s="223"/>
      <c r="D499" s="214" t="s">
        <v>136</v>
      </c>
      <c r="E499" s="224" t="s">
        <v>19</v>
      </c>
      <c r="F499" s="225" t="s">
        <v>694</v>
      </c>
      <c r="G499" s="223"/>
      <c r="H499" s="226">
        <v>201</v>
      </c>
      <c r="I499" s="227"/>
      <c r="J499" s="223"/>
      <c r="K499" s="223"/>
      <c r="L499" s="228"/>
      <c r="M499" s="229"/>
      <c r="N499" s="230"/>
      <c r="O499" s="230"/>
      <c r="P499" s="230"/>
      <c r="Q499" s="230"/>
      <c r="R499" s="230"/>
      <c r="S499" s="230"/>
      <c r="T499" s="23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2" t="s">
        <v>136</v>
      </c>
      <c r="AU499" s="232" t="s">
        <v>79</v>
      </c>
      <c r="AV499" s="13" t="s">
        <v>79</v>
      </c>
      <c r="AW499" s="13" t="s">
        <v>31</v>
      </c>
      <c r="AX499" s="13" t="s">
        <v>77</v>
      </c>
      <c r="AY499" s="232" t="s">
        <v>121</v>
      </c>
    </row>
    <row r="500" s="2" customFormat="1" ht="24.15" customHeight="1">
      <c r="A500" s="39"/>
      <c r="B500" s="40"/>
      <c r="C500" s="244" t="s">
        <v>695</v>
      </c>
      <c r="D500" s="244" t="s">
        <v>479</v>
      </c>
      <c r="E500" s="245" t="s">
        <v>696</v>
      </c>
      <c r="F500" s="246" t="s">
        <v>697</v>
      </c>
      <c r="G500" s="247" t="s">
        <v>126</v>
      </c>
      <c r="H500" s="248">
        <v>238.08500000000001</v>
      </c>
      <c r="I500" s="249"/>
      <c r="J500" s="250">
        <f>ROUND(I500*H500,2)</f>
        <v>0</v>
      </c>
      <c r="K500" s="246" t="s">
        <v>127</v>
      </c>
      <c r="L500" s="251"/>
      <c r="M500" s="252" t="s">
        <v>19</v>
      </c>
      <c r="N500" s="253" t="s">
        <v>40</v>
      </c>
      <c r="O500" s="85"/>
      <c r="P500" s="210">
        <f>O500*H500</f>
        <v>0</v>
      </c>
      <c r="Q500" s="210">
        <v>0.00025000000000000001</v>
      </c>
      <c r="R500" s="210">
        <f>Q500*H500</f>
        <v>0.059521250000000005</v>
      </c>
      <c r="S500" s="210">
        <v>0</v>
      </c>
      <c r="T500" s="21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2" t="s">
        <v>185</v>
      </c>
      <c r="AT500" s="212" t="s">
        <v>479</v>
      </c>
      <c r="AU500" s="212" t="s">
        <v>79</v>
      </c>
      <c r="AY500" s="18" t="s">
        <v>121</v>
      </c>
      <c r="BE500" s="213">
        <f>IF(N500="základní",J500,0)</f>
        <v>0</v>
      </c>
      <c r="BF500" s="213">
        <f>IF(N500="snížená",J500,0)</f>
        <v>0</v>
      </c>
      <c r="BG500" s="213">
        <f>IF(N500="zákl. přenesená",J500,0)</f>
        <v>0</v>
      </c>
      <c r="BH500" s="213">
        <f>IF(N500="sníž. přenesená",J500,0)</f>
        <v>0</v>
      </c>
      <c r="BI500" s="213">
        <f>IF(N500="nulová",J500,0)</f>
        <v>0</v>
      </c>
      <c r="BJ500" s="18" t="s">
        <v>77</v>
      </c>
      <c r="BK500" s="213">
        <f>ROUND(I500*H500,2)</f>
        <v>0</v>
      </c>
      <c r="BL500" s="18" t="s">
        <v>128</v>
      </c>
      <c r="BM500" s="212" t="s">
        <v>698</v>
      </c>
    </row>
    <row r="501" s="2" customFormat="1">
      <c r="A501" s="39"/>
      <c r="B501" s="40"/>
      <c r="C501" s="41"/>
      <c r="D501" s="214" t="s">
        <v>130</v>
      </c>
      <c r="E501" s="41"/>
      <c r="F501" s="215" t="s">
        <v>697</v>
      </c>
      <c r="G501" s="41"/>
      <c r="H501" s="41"/>
      <c r="I501" s="216"/>
      <c r="J501" s="41"/>
      <c r="K501" s="41"/>
      <c r="L501" s="45"/>
      <c r="M501" s="217"/>
      <c r="N501" s="218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130</v>
      </c>
      <c r="AU501" s="18" t="s">
        <v>79</v>
      </c>
    </row>
    <row r="502" s="13" customFormat="1">
      <c r="A502" s="13"/>
      <c r="B502" s="222"/>
      <c r="C502" s="223"/>
      <c r="D502" s="214" t="s">
        <v>136</v>
      </c>
      <c r="E502" s="223"/>
      <c r="F502" s="225" t="s">
        <v>699</v>
      </c>
      <c r="G502" s="223"/>
      <c r="H502" s="226">
        <v>238.08500000000001</v>
      </c>
      <c r="I502" s="227"/>
      <c r="J502" s="223"/>
      <c r="K502" s="223"/>
      <c r="L502" s="228"/>
      <c r="M502" s="229"/>
      <c r="N502" s="230"/>
      <c r="O502" s="230"/>
      <c r="P502" s="230"/>
      <c r="Q502" s="230"/>
      <c r="R502" s="230"/>
      <c r="S502" s="230"/>
      <c r="T502" s="23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2" t="s">
        <v>136</v>
      </c>
      <c r="AU502" s="232" t="s">
        <v>79</v>
      </c>
      <c r="AV502" s="13" t="s">
        <v>79</v>
      </c>
      <c r="AW502" s="13" t="s">
        <v>4</v>
      </c>
      <c r="AX502" s="13" t="s">
        <v>77</v>
      </c>
      <c r="AY502" s="232" t="s">
        <v>121</v>
      </c>
    </row>
    <row r="503" s="2" customFormat="1" ht="24.15" customHeight="1">
      <c r="A503" s="39"/>
      <c r="B503" s="40"/>
      <c r="C503" s="201" t="s">
        <v>700</v>
      </c>
      <c r="D503" s="201" t="s">
        <v>123</v>
      </c>
      <c r="E503" s="202" t="s">
        <v>701</v>
      </c>
      <c r="F503" s="203" t="s">
        <v>702</v>
      </c>
      <c r="G503" s="204" t="s">
        <v>126</v>
      </c>
      <c r="H503" s="205">
        <v>9351</v>
      </c>
      <c r="I503" s="206"/>
      <c r="J503" s="207">
        <f>ROUND(I503*H503,2)</f>
        <v>0</v>
      </c>
      <c r="K503" s="203" t="s">
        <v>127</v>
      </c>
      <c r="L503" s="45"/>
      <c r="M503" s="208" t="s">
        <v>19</v>
      </c>
      <c r="N503" s="209" t="s">
        <v>40</v>
      </c>
      <c r="O503" s="85"/>
      <c r="P503" s="210">
        <f>O503*H503</f>
        <v>0</v>
      </c>
      <c r="Q503" s="210">
        <v>0.00013999999999999999</v>
      </c>
      <c r="R503" s="210">
        <f>Q503*H503</f>
        <v>1.30914</v>
      </c>
      <c r="S503" s="210">
        <v>0</v>
      </c>
      <c r="T503" s="211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2" t="s">
        <v>128</v>
      </c>
      <c r="AT503" s="212" t="s">
        <v>123</v>
      </c>
      <c r="AU503" s="212" t="s">
        <v>79</v>
      </c>
      <c r="AY503" s="18" t="s">
        <v>121</v>
      </c>
      <c r="BE503" s="213">
        <f>IF(N503="základní",J503,0)</f>
        <v>0</v>
      </c>
      <c r="BF503" s="213">
        <f>IF(N503="snížená",J503,0)</f>
        <v>0</v>
      </c>
      <c r="BG503" s="213">
        <f>IF(N503="zákl. přenesená",J503,0)</f>
        <v>0</v>
      </c>
      <c r="BH503" s="213">
        <f>IF(N503="sníž. přenesená",J503,0)</f>
        <v>0</v>
      </c>
      <c r="BI503" s="213">
        <f>IF(N503="nulová",J503,0)</f>
        <v>0</v>
      </c>
      <c r="BJ503" s="18" t="s">
        <v>77</v>
      </c>
      <c r="BK503" s="213">
        <f>ROUND(I503*H503,2)</f>
        <v>0</v>
      </c>
      <c r="BL503" s="18" t="s">
        <v>128</v>
      </c>
      <c r="BM503" s="212" t="s">
        <v>703</v>
      </c>
    </row>
    <row r="504" s="2" customFormat="1">
      <c r="A504" s="39"/>
      <c r="B504" s="40"/>
      <c r="C504" s="41"/>
      <c r="D504" s="214" t="s">
        <v>130</v>
      </c>
      <c r="E504" s="41"/>
      <c r="F504" s="215" t="s">
        <v>704</v>
      </c>
      <c r="G504" s="41"/>
      <c r="H504" s="41"/>
      <c r="I504" s="216"/>
      <c r="J504" s="41"/>
      <c r="K504" s="41"/>
      <c r="L504" s="45"/>
      <c r="M504" s="217"/>
      <c r="N504" s="218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130</v>
      </c>
      <c r="AU504" s="18" t="s">
        <v>79</v>
      </c>
    </row>
    <row r="505" s="2" customFormat="1">
      <c r="A505" s="39"/>
      <c r="B505" s="40"/>
      <c r="C505" s="41"/>
      <c r="D505" s="219" t="s">
        <v>132</v>
      </c>
      <c r="E505" s="41"/>
      <c r="F505" s="220" t="s">
        <v>705</v>
      </c>
      <c r="G505" s="41"/>
      <c r="H505" s="41"/>
      <c r="I505" s="216"/>
      <c r="J505" s="41"/>
      <c r="K505" s="41"/>
      <c r="L505" s="45"/>
      <c r="M505" s="217"/>
      <c r="N505" s="218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132</v>
      </c>
      <c r="AU505" s="18" t="s">
        <v>79</v>
      </c>
    </row>
    <row r="506" s="13" customFormat="1">
      <c r="A506" s="13"/>
      <c r="B506" s="222"/>
      <c r="C506" s="223"/>
      <c r="D506" s="214" t="s">
        <v>136</v>
      </c>
      <c r="E506" s="224" t="s">
        <v>19</v>
      </c>
      <c r="F506" s="225" t="s">
        <v>706</v>
      </c>
      <c r="G506" s="223"/>
      <c r="H506" s="226">
        <v>6875</v>
      </c>
      <c r="I506" s="227"/>
      <c r="J506" s="223"/>
      <c r="K506" s="223"/>
      <c r="L506" s="228"/>
      <c r="M506" s="229"/>
      <c r="N506" s="230"/>
      <c r="O506" s="230"/>
      <c r="P506" s="230"/>
      <c r="Q506" s="230"/>
      <c r="R506" s="230"/>
      <c r="S506" s="230"/>
      <c r="T506" s="23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2" t="s">
        <v>136</v>
      </c>
      <c r="AU506" s="232" t="s">
        <v>79</v>
      </c>
      <c r="AV506" s="13" t="s">
        <v>79</v>
      </c>
      <c r="AW506" s="13" t="s">
        <v>31</v>
      </c>
      <c r="AX506" s="13" t="s">
        <v>69</v>
      </c>
      <c r="AY506" s="232" t="s">
        <v>121</v>
      </c>
    </row>
    <row r="507" s="13" customFormat="1">
      <c r="A507" s="13"/>
      <c r="B507" s="222"/>
      <c r="C507" s="223"/>
      <c r="D507" s="214" t="s">
        <v>136</v>
      </c>
      <c r="E507" s="224" t="s">
        <v>19</v>
      </c>
      <c r="F507" s="225" t="s">
        <v>707</v>
      </c>
      <c r="G507" s="223"/>
      <c r="H507" s="226">
        <v>2476</v>
      </c>
      <c r="I507" s="227"/>
      <c r="J507" s="223"/>
      <c r="K507" s="223"/>
      <c r="L507" s="228"/>
      <c r="M507" s="229"/>
      <c r="N507" s="230"/>
      <c r="O507" s="230"/>
      <c r="P507" s="230"/>
      <c r="Q507" s="230"/>
      <c r="R507" s="230"/>
      <c r="S507" s="230"/>
      <c r="T507" s="23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2" t="s">
        <v>136</v>
      </c>
      <c r="AU507" s="232" t="s">
        <v>79</v>
      </c>
      <c r="AV507" s="13" t="s">
        <v>79</v>
      </c>
      <c r="AW507" s="13" t="s">
        <v>31</v>
      </c>
      <c r="AX507" s="13" t="s">
        <v>69</v>
      </c>
      <c r="AY507" s="232" t="s">
        <v>121</v>
      </c>
    </row>
    <row r="508" s="14" customFormat="1">
      <c r="A508" s="14"/>
      <c r="B508" s="233"/>
      <c r="C508" s="234"/>
      <c r="D508" s="214" t="s">
        <v>136</v>
      </c>
      <c r="E508" s="235" t="s">
        <v>19</v>
      </c>
      <c r="F508" s="236" t="s">
        <v>146</v>
      </c>
      <c r="G508" s="234"/>
      <c r="H508" s="237">
        <v>9351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3" t="s">
        <v>136</v>
      </c>
      <c r="AU508" s="243" t="s">
        <v>79</v>
      </c>
      <c r="AV508" s="14" t="s">
        <v>128</v>
      </c>
      <c r="AW508" s="14" t="s">
        <v>31</v>
      </c>
      <c r="AX508" s="14" t="s">
        <v>77</v>
      </c>
      <c r="AY508" s="243" t="s">
        <v>121</v>
      </c>
    </row>
    <row r="509" s="2" customFormat="1" ht="24.15" customHeight="1">
      <c r="A509" s="39"/>
      <c r="B509" s="40"/>
      <c r="C509" s="244" t="s">
        <v>708</v>
      </c>
      <c r="D509" s="244" t="s">
        <v>479</v>
      </c>
      <c r="E509" s="245" t="s">
        <v>709</v>
      </c>
      <c r="F509" s="246" t="s">
        <v>710</v>
      </c>
      <c r="G509" s="247" t="s">
        <v>126</v>
      </c>
      <c r="H509" s="248">
        <v>11076.26</v>
      </c>
      <c r="I509" s="249"/>
      <c r="J509" s="250">
        <f>ROUND(I509*H509,2)</f>
        <v>0</v>
      </c>
      <c r="K509" s="246" t="s">
        <v>127</v>
      </c>
      <c r="L509" s="251"/>
      <c r="M509" s="252" t="s">
        <v>19</v>
      </c>
      <c r="N509" s="253" t="s">
        <v>40</v>
      </c>
      <c r="O509" s="85"/>
      <c r="P509" s="210">
        <f>O509*H509</f>
        <v>0</v>
      </c>
      <c r="Q509" s="210">
        <v>0.00040000000000000002</v>
      </c>
      <c r="R509" s="210">
        <f>Q509*H509</f>
        <v>4.430504</v>
      </c>
      <c r="S509" s="210">
        <v>0</v>
      </c>
      <c r="T509" s="21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2" t="s">
        <v>185</v>
      </c>
      <c r="AT509" s="212" t="s">
        <v>479</v>
      </c>
      <c r="AU509" s="212" t="s">
        <v>79</v>
      </c>
      <c r="AY509" s="18" t="s">
        <v>121</v>
      </c>
      <c r="BE509" s="213">
        <f>IF(N509="základní",J509,0)</f>
        <v>0</v>
      </c>
      <c r="BF509" s="213">
        <f>IF(N509="snížená",J509,0)</f>
        <v>0</v>
      </c>
      <c r="BG509" s="213">
        <f>IF(N509="zákl. přenesená",J509,0)</f>
        <v>0</v>
      </c>
      <c r="BH509" s="213">
        <f>IF(N509="sníž. přenesená",J509,0)</f>
        <v>0</v>
      </c>
      <c r="BI509" s="213">
        <f>IF(N509="nulová",J509,0)</f>
        <v>0</v>
      </c>
      <c r="BJ509" s="18" t="s">
        <v>77</v>
      </c>
      <c r="BK509" s="213">
        <f>ROUND(I509*H509,2)</f>
        <v>0</v>
      </c>
      <c r="BL509" s="18" t="s">
        <v>128</v>
      </c>
      <c r="BM509" s="212" t="s">
        <v>711</v>
      </c>
    </row>
    <row r="510" s="2" customFormat="1">
      <c r="A510" s="39"/>
      <c r="B510" s="40"/>
      <c r="C510" s="41"/>
      <c r="D510" s="214" t="s">
        <v>130</v>
      </c>
      <c r="E510" s="41"/>
      <c r="F510" s="215" t="s">
        <v>710</v>
      </c>
      <c r="G510" s="41"/>
      <c r="H510" s="41"/>
      <c r="I510" s="216"/>
      <c r="J510" s="41"/>
      <c r="K510" s="41"/>
      <c r="L510" s="45"/>
      <c r="M510" s="217"/>
      <c r="N510" s="218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130</v>
      </c>
      <c r="AU510" s="18" t="s">
        <v>79</v>
      </c>
    </row>
    <row r="511" s="2" customFormat="1">
      <c r="A511" s="39"/>
      <c r="B511" s="40"/>
      <c r="C511" s="41"/>
      <c r="D511" s="214" t="s">
        <v>134</v>
      </c>
      <c r="E511" s="41"/>
      <c r="F511" s="221" t="s">
        <v>712</v>
      </c>
      <c r="G511" s="41"/>
      <c r="H511" s="41"/>
      <c r="I511" s="216"/>
      <c r="J511" s="41"/>
      <c r="K511" s="41"/>
      <c r="L511" s="45"/>
      <c r="M511" s="217"/>
      <c r="N511" s="218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134</v>
      </c>
      <c r="AU511" s="18" t="s">
        <v>79</v>
      </c>
    </row>
    <row r="512" s="13" customFormat="1">
      <c r="A512" s="13"/>
      <c r="B512" s="222"/>
      <c r="C512" s="223"/>
      <c r="D512" s="214" t="s">
        <v>136</v>
      </c>
      <c r="E512" s="223"/>
      <c r="F512" s="225" t="s">
        <v>713</v>
      </c>
      <c r="G512" s="223"/>
      <c r="H512" s="226">
        <v>11076.26</v>
      </c>
      <c r="I512" s="227"/>
      <c r="J512" s="223"/>
      <c r="K512" s="223"/>
      <c r="L512" s="228"/>
      <c r="M512" s="229"/>
      <c r="N512" s="230"/>
      <c r="O512" s="230"/>
      <c r="P512" s="230"/>
      <c r="Q512" s="230"/>
      <c r="R512" s="230"/>
      <c r="S512" s="230"/>
      <c r="T512" s="23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2" t="s">
        <v>136</v>
      </c>
      <c r="AU512" s="232" t="s">
        <v>79</v>
      </c>
      <c r="AV512" s="13" t="s">
        <v>79</v>
      </c>
      <c r="AW512" s="13" t="s">
        <v>4</v>
      </c>
      <c r="AX512" s="13" t="s">
        <v>77</v>
      </c>
      <c r="AY512" s="232" t="s">
        <v>121</v>
      </c>
    </row>
    <row r="513" s="2" customFormat="1" ht="24.15" customHeight="1">
      <c r="A513" s="39"/>
      <c r="B513" s="40"/>
      <c r="C513" s="201" t="s">
        <v>714</v>
      </c>
      <c r="D513" s="201" t="s">
        <v>123</v>
      </c>
      <c r="E513" s="202" t="s">
        <v>715</v>
      </c>
      <c r="F513" s="203" t="s">
        <v>716</v>
      </c>
      <c r="G513" s="204" t="s">
        <v>283</v>
      </c>
      <c r="H513" s="205">
        <v>65.650000000000006</v>
      </c>
      <c r="I513" s="206"/>
      <c r="J513" s="207">
        <f>ROUND(I513*H513,2)</f>
        <v>0</v>
      </c>
      <c r="K513" s="203" t="s">
        <v>127</v>
      </c>
      <c r="L513" s="45"/>
      <c r="M513" s="208" t="s">
        <v>19</v>
      </c>
      <c r="N513" s="209" t="s">
        <v>40</v>
      </c>
      <c r="O513" s="85"/>
      <c r="P513" s="210">
        <f>O513*H513</f>
        <v>0</v>
      </c>
      <c r="Q513" s="210">
        <v>2.1600000000000001</v>
      </c>
      <c r="R513" s="210">
        <f>Q513*H513</f>
        <v>141.80400000000003</v>
      </c>
      <c r="S513" s="210">
        <v>0</v>
      </c>
      <c r="T513" s="21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2" t="s">
        <v>128</v>
      </c>
      <c r="AT513" s="212" t="s">
        <v>123</v>
      </c>
      <c r="AU513" s="212" t="s">
        <v>79</v>
      </c>
      <c r="AY513" s="18" t="s">
        <v>121</v>
      </c>
      <c r="BE513" s="213">
        <f>IF(N513="základní",J513,0)</f>
        <v>0</v>
      </c>
      <c r="BF513" s="213">
        <f>IF(N513="snížená",J513,0)</f>
        <v>0</v>
      </c>
      <c r="BG513" s="213">
        <f>IF(N513="zákl. přenesená",J513,0)</f>
        <v>0</v>
      </c>
      <c r="BH513" s="213">
        <f>IF(N513="sníž. přenesená",J513,0)</f>
        <v>0</v>
      </c>
      <c r="BI513" s="213">
        <f>IF(N513="nulová",J513,0)</f>
        <v>0</v>
      </c>
      <c r="BJ513" s="18" t="s">
        <v>77</v>
      </c>
      <c r="BK513" s="213">
        <f>ROUND(I513*H513,2)</f>
        <v>0</v>
      </c>
      <c r="BL513" s="18" t="s">
        <v>128</v>
      </c>
      <c r="BM513" s="212" t="s">
        <v>717</v>
      </c>
    </row>
    <row r="514" s="2" customFormat="1">
      <c r="A514" s="39"/>
      <c r="B514" s="40"/>
      <c r="C514" s="41"/>
      <c r="D514" s="214" t="s">
        <v>130</v>
      </c>
      <c r="E514" s="41"/>
      <c r="F514" s="215" t="s">
        <v>718</v>
      </c>
      <c r="G514" s="41"/>
      <c r="H514" s="41"/>
      <c r="I514" s="216"/>
      <c r="J514" s="41"/>
      <c r="K514" s="41"/>
      <c r="L514" s="45"/>
      <c r="M514" s="217"/>
      <c r="N514" s="218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130</v>
      </c>
      <c r="AU514" s="18" t="s">
        <v>79</v>
      </c>
    </row>
    <row r="515" s="2" customFormat="1">
      <c r="A515" s="39"/>
      <c r="B515" s="40"/>
      <c r="C515" s="41"/>
      <c r="D515" s="219" t="s">
        <v>132</v>
      </c>
      <c r="E515" s="41"/>
      <c r="F515" s="220" t="s">
        <v>719</v>
      </c>
      <c r="G515" s="41"/>
      <c r="H515" s="41"/>
      <c r="I515" s="216"/>
      <c r="J515" s="41"/>
      <c r="K515" s="41"/>
      <c r="L515" s="45"/>
      <c r="M515" s="217"/>
      <c r="N515" s="218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132</v>
      </c>
      <c r="AU515" s="18" t="s">
        <v>79</v>
      </c>
    </row>
    <row r="516" s="2" customFormat="1">
      <c r="A516" s="39"/>
      <c r="B516" s="40"/>
      <c r="C516" s="41"/>
      <c r="D516" s="214" t="s">
        <v>134</v>
      </c>
      <c r="E516" s="41"/>
      <c r="F516" s="221" t="s">
        <v>720</v>
      </c>
      <c r="G516" s="41"/>
      <c r="H516" s="41"/>
      <c r="I516" s="216"/>
      <c r="J516" s="41"/>
      <c r="K516" s="41"/>
      <c r="L516" s="45"/>
      <c r="M516" s="217"/>
      <c r="N516" s="218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134</v>
      </c>
      <c r="AU516" s="18" t="s">
        <v>79</v>
      </c>
    </row>
    <row r="517" s="13" customFormat="1">
      <c r="A517" s="13"/>
      <c r="B517" s="222"/>
      <c r="C517" s="223"/>
      <c r="D517" s="214" t="s">
        <v>136</v>
      </c>
      <c r="E517" s="224" t="s">
        <v>19</v>
      </c>
      <c r="F517" s="225" t="s">
        <v>721</v>
      </c>
      <c r="G517" s="223"/>
      <c r="H517" s="226">
        <v>39.5</v>
      </c>
      <c r="I517" s="227"/>
      <c r="J517" s="223"/>
      <c r="K517" s="223"/>
      <c r="L517" s="228"/>
      <c r="M517" s="229"/>
      <c r="N517" s="230"/>
      <c r="O517" s="230"/>
      <c r="P517" s="230"/>
      <c r="Q517" s="230"/>
      <c r="R517" s="230"/>
      <c r="S517" s="230"/>
      <c r="T517" s="23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2" t="s">
        <v>136</v>
      </c>
      <c r="AU517" s="232" t="s">
        <v>79</v>
      </c>
      <c r="AV517" s="13" t="s">
        <v>79</v>
      </c>
      <c r="AW517" s="13" t="s">
        <v>31</v>
      </c>
      <c r="AX517" s="13" t="s">
        <v>69</v>
      </c>
      <c r="AY517" s="232" t="s">
        <v>121</v>
      </c>
    </row>
    <row r="518" s="13" customFormat="1">
      <c r="A518" s="13"/>
      <c r="B518" s="222"/>
      <c r="C518" s="223"/>
      <c r="D518" s="214" t="s">
        <v>136</v>
      </c>
      <c r="E518" s="224" t="s">
        <v>19</v>
      </c>
      <c r="F518" s="225" t="s">
        <v>722</v>
      </c>
      <c r="G518" s="223"/>
      <c r="H518" s="226">
        <v>14</v>
      </c>
      <c r="I518" s="227"/>
      <c r="J518" s="223"/>
      <c r="K518" s="223"/>
      <c r="L518" s="228"/>
      <c r="M518" s="229"/>
      <c r="N518" s="230"/>
      <c r="O518" s="230"/>
      <c r="P518" s="230"/>
      <c r="Q518" s="230"/>
      <c r="R518" s="230"/>
      <c r="S518" s="230"/>
      <c r="T518" s="23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2" t="s">
        <v>136</v>
      </c>
      <c r="AU518" s="232" t="s">
        <v>79</v>
      </c>
      <c r="AV518" s="13" t="s">
        <v>79</v>
      </c>
      <c r="AW518" s="13" t="s">
        <v>31</v>
      </c>
      <c r="AX518" s="13" t="s">
        <v>69</v>
      </c>
      <c r="AY518" s="232" t="s">
        <v>121</v>
      </c>
    </row>
    <row r="519" s="13" customFormat="1">
      <c r="A519" s="13"/>
      <c r="B519" s="222"/>
      <c r="C519" s="223"/>
      <c r="D519" s="214" t="s">
        <v>136</v>
      </c>
      <c r="E519" s="224" t="s">
        <v>19</v>
      </c>
      <c r="F519" s="225" t="s">
        <v>723</v>
      </c>
      <c r="G519" s="223"/>
      <c r="H519" s="226">
        <v>12.15</v>
      </c>
      <c r="I519" s="227"/>
      <c r="J519" s="223"/>
      <c r="K519" s="223"/>
      <c r="L519" s="228"/>
      <c r="M519" s="229"/>
      <c r="N519" s="230"/>
      <c r="O519" s="230"/>
      <c r="P519" s="230"/>
      <c r="Q519" s="230"/>
      <c r="R519" s="230"/>
      <c r="S519" s="230"/>
      <c r="T519" s="23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2" t="s">
        <v>136</v>
      </c>
      <c r="AU519" s="232" t="s">
        <v>79</v>
      </c>
      <c r="AV519" s="13" t="s">
        <v>79</v>
      </c>
      <c r="AW519" s="13" t="s">
        <v>31</v>
      </c>
      <c r="AX519" s="13" t="s">
        <v>69</v>
      </c>
      <c r="AY519" s="232" t="s">
        <v>121</v>
      </c>
    </row>
    <row r="520" s="14" customFormat="1">
      <c r="A520" s="14"/>
      <c r="B520" s="233"/>
      <c r="C520" s="234"/>
      <c r="D520" s="214" t="s">
        <v>136</v>
      </c>
      <c r="E520" s="235" t="s">
        <v>19</v>
      </c>
      <c r="F520" s="236" t="s">
        <v>146</v>
      </c>
      <c r="G520" s="234"/>
      <c r="H520" s="237">
        <v>65.650000000000006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3" t="s">
        <v>136</v>
      </c>
      <c r="AU520" s="243" t="s">
        <v>79</v>
      </c>
      <c r="AV520" s="14" t="s">
        <v>128</v>
      </c>
      <c r="AW520" s="14" t="s">
        <v>31</v>
      </c>
      <c r="AX520" s="14" t="s">
        <v>77</v>
      </c>
      <c r="AY520" s="243" t="s">
        <v>121</v>
      </c>
    </row>
    <row r="521" s="2" customFormat="1" ht="16.5" customHeight="1">
      <c r="A521" s="39"/>
      <c r="B521" s="40"/>
      <c r="C521" s="201" t="s">
        <v>724</v>
      </c>
      <c r="D521" s="201" t="s">
        <v>123</v>
      </c>
      <c r="E521" s="202" t="s">
        <v>725</v>
      </c>
      <c r="F521" s="203" t="s">
        <v>726</v>
      </c>
      <c r="G521" s="204" t="s">
        <v>727</v>
      </c>
      <c r="H521" s="205">
        <v>0.999</v>
      </c>
      <c r="I521" s="206"/>
      <c r="J521" s="207">
        <f>ROUND(I521*H521,2)</f>
        <v>0</v>
      </c>
      <c r="K521" s="203" t="s">
        <v>127</v>
      </c>
      <c r="L521" s="45"/>
      <c r="M521" s="208" t="s">
        <v>19</v>
      </c>
      <c r="N521" s="209" t="s">
        <v>40</v>
      </c>
      <c r="O521" s="85"/>
      <c r="P521" s="210">
        <f>O521*H521</f>
        <v>0</v>
      </c>
      <c r="Q521" s="210">
        <v>1.06277</v>
      </c>
      <c r="R521" s="210">
        <f>Q521*H521</f>
        <v>1.0617072299999999</v>
      </c>
      <c r="S521" s="210">
        <v>0</v>
      </c>
      <c r="T521" s="211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2" t="s">
        <v>128</v>
      </c>
      <c r="AT521" s="212" t="s">
        <v>123</v>
      </c>
      <c r="AU521" s="212" t="s">
        <v>79</v>
      </c>
      <c r="AY521" s="18" t="s">
        <v>121</v>
      </c>
      <c r="BE521" s="213">
        <f>IF(N521="základní",J521,0)</f>
        <v>0</v>
      </c>
      <c r="BF521" s="213">
        <f>IF(N521="snížená",J521,0)</f>
        <v>0</v>
      </c>
      <c r="BG521" s="213">
        <f>IF(N521="zákl. přenesená",J521,0)</f>
        <v>0</v>
      </c>
      <c r="BH521" s="213">
        <f>IF(N521="sníž. přenesená",J521,0)</f>
        <v>0</v>
      </c>
      <c r="BI521" s="213">
        <f>IF(N521="nulová",J521,0)</f>
        <v>0</v>
      </c>
      <c r="BJ521" s="18" t="s">
        <v>77</v>
      </c>
      <c r="BK521" s="213">
        <f>ROUND(I521*H521,2)</f>
        <v>0</v>
      </c>
      <c r="BL521" s="18" t="s">
        <v>128</v>
      </c>
      <c r="BM521" s="212" t="s">
        <v>728</v>
      </c>
    </row>
    <row r="522" s="2" customFormat="1">
      <c r="A522" s="39"/>
      <c r="B522" s="40"/>
      <c r="C522" s="41"/>
      <c r="D522" s="214" t="s">
        <v>130</v>
      </c>
      <c r="E522" s="41"/>
      <c r="F522" s="215" t="s">
        <v>729</v>
      </c>
      <c r="G522" s="41"/>
      <c r="H522" s="41"/>
      <c r="I522" s="216"/>
      <c r="J522" s="41"/>
      <c r="K522" s="41"/>
      <c r="L522" s="45"/>
      <c r="M522" s="217"/>
      <c r="N522" s="218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130</v>
      </c>
      <c r="AU522" s="18" t="s">
        <v>79</v>
      </c>
    </row>
    <row r="523" s="2" customFormat="1">
      <c r="A523" s="39"/>
      <c r="B523" s="40"/>
      <c r="C523" s="41"/>
      <c r="D523" s="219" t="s">
        <v>132</v>
      </c>
      <c r="E523" s="41"/>
      <c r="F523" s="220" t="s">
        <v>730</v>
      </c>
      <c r="G523" s="41"/>
      <c r="H523" s="41"/>
      <c r="I523" s="216"/>
      <c r="J523" s="41"/>
      <c r="K523" s="41"/>
      <c r="L523" s="45"/>
      <c r="M523" s="217"/>
      <c r="N523" s="218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132</v>
      </c>
      <c r="AU523" s="18" t="s">
        <v>79</v>
      </c>
    </row>
    <row r="524" s="2" customFormat="1">
      <c r="A524" s="39"/>
      <c r="B524" s="40"/>
      <c r="C524" s="41"/>
      <c r="D524" s="214" t="s">
        <v>134</v>
      </c>
      <c r="E524" s="41"/>
      <c r="F524" s="221" t="s">
        <v>731</v>
      </c>
      <c r="G524" s="41"/>
      <c r="H524" s="41"/>
      <c r="I524" s="216"/>
      <c r="J524" s="41"/>
      <c r="K524" s="41"/>
      <c r="L524" s="45"/>
      <c r="M524" s="217"/>
      <c r="N524" s="218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134</v>
      </c>
      <c r="AU524" s="18" t="s">
        <v>79</v>
      </c>
    </row>
    <row r="525" s="13" customFormat="1">
      <c r="A525" s="13"/>
      <c r="B525" s="222"/>
      <c r="C525" s="223"/>
      <c r="D525" s="214" t="s">
        <v>136</v>
      </c>
      <c r="E525" s="224" t="s">
        <v>19</v>
      </c>
      <c r="F525" s="225" t="s">
        <v>732</v>
      </c>
      <c r="G525" s="223"/>
      <c r="H525" s="226">
        <v>0.56200000000000006</v>
      </c>
      <c r="I525" s="227"/>
      <c r="J525" s="223"/>
      <c r="K525" s="223"/>
      <c r="L525" s="228"/>
      <c r="M525" s="229"/>
      <c r="N525" s="230"/>
      <c r="O525" s="230"/>
      <c r="P525" s="230"/>
      <c r="Q525" s="230"/>
      <c r="R525" s="230"/>
      <c r="S525" s="230"/>
      <c r="T525" s="23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2" t="s">
        <v>136</v>
      </c>
      <c r="AU525" s="232" t="s">
        <v>79</v>
      </c>
      <c r="AV525" s="13" t="s">
        <v>79</v>
      </c>
      <c r="AW525" s="13" t="s">
        <v>31</v>
      </c>
      <c r="AX525" s="13" t="s">
        <v>69</v>
      </c>
      <c r="AY525" s="232" t="s">
        <v>121</v>
      </c>
    </row>
    <row r="526" s="13" customFormat="1">
      <c r="A526" s="13"/>
      <c r="B526" s="222"/>
      <c r="C526" s="223"/>
      <c r="D526" s="214" t="s">
        <v>136</v>
      </c>
      <c r="E526" s="224" t="s">
        <v>19</v>
      </c>
      <c r="F526" s="225" t="s">
        <v>733</v>
      </c>
      <c r="G526" s="223"/>
      <c r="H526" s="226">
        <v>0.19900000000000001</v>
      </c>
      <c r="I526" s="227"/>
      <c r="J526" s="223"/>
      <c r="K526" s="223"/>
      <c r="L526" s="228"/>
      <c r="M526" s="229"/>
      <c r="N526" s="230"/>
      <c r="O526" s="230"/>
      <c r="P526" s="230"/>
      <c r="Q526" s="230"/>
      <c r="R526" s="230"/>
      <c r="S526" s="230"/>
      <c r="T526" s="23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2" t="s">
        <v>136</v>
      </c>
      <c r="AU526" s="232" t="s">
        <v>79</v>
      </c>
      <c r="AV526" s="13" t="s">
        <v>79</v>
      </c>
      <c r="AW526" s="13" t="s">
        <v>31</v>
      </c>
      <c r="AX526" s="13" t="s">
        <v>69</v>
      </c>
      <c r="AY526" s="232" t="s">
        <v>121</v>
      </c>
    </row>
    <row r="527" s="13" customFormat="1">
      <c r="A527" s="13"/>
      <c r="B527" s="222"/>
      <c r="C527" s="223"/>
      <c r="D527" s="214" t="s">
        <v>136</v>
      </c>
      <c r="E527" s="224" t="s">
        <v>19</v>
      </c>
      <c r="F527" s="225" t="s">
        <v>734</v>
      </c>
      <c r="G527" s="223"/>
      <c r="H527" s="226">
        <v>0.17100000000000001</v>
      </c>
      <c r="I527" s="227"/>
      <c r="J527" s="223"/>
      <c r="K527" s="223"/>
      <c r="L527" s="228"/>
      <c r="M527" s="229"/>
      <c r="N527" s="230"/>
      <c r="O527" s="230"/>
      <c r="P527" s="230"/>
      <c r="Q527" s="230"/>
      <c r="R527" s="230"/>
      <c r="S527" s="230"/>
      <c r="T527" s="23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2" t="s">
        <v>136</v>
      </c>
      <c r="AU527" s="232" t="s">
        <v>79</v>
      </c>
      <c r="AV527" s="13" t="s">
        <v>79</v>
      </c>
      <c r="AW527" s="13" t="s">
        <v>31</v>
      </c>
      <c r="AX527" s="13" t="s">
        <v>69</v>
      </c>
      <c r="AY527" s="232" t="s">
        <v>121</v>
      </c>
    </row>
    <row r="528" s="13" customFormat="1">
      <c r="A528" s="13"/>
      <c r="B528" s="222"/>
      <c r="C528" s="223"/>
      <c r="D528" s="214" t="s">
        <v>136</v>
      </c>
      <c r="E528" s="224" t="s">
        <v>19</v>
      </c>
      <c r="F528" s="225" t="s">
        <v>735</v>
      </c>
      <c r="G528" s="223"/>
      <c r="H528" s="226">
        <v>0.031</v>
      </c>
      <c r="I528" s="227"/>
      <c r="J528" s="223"/>
      <c r="K528" s="223"/>
      <c r="L528" s="228"/>
      <c r="M528" s="229"/>
      <c r="N528" s="230"/>
      <c r="O528" s="230"/>
      <c r="P528" s="230"/>
      <c r="Q528" s="230"/>
      <c r="R528" s="230"/>
      <c r="S528" s="230"/>
      <c r="T528" s="23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2" t="s">
        <v>136</v>
      </c>
      <c r="AU528" s="232" t="s">
        <v>79</v>
      </c>
      <c r="AV528" s="13" t="s">
        <v>79</v>
      </c>
      <c r="AW528" s="13" t="s">
        <v>31</v>
      </c>
      <c r="AX528" s="13" t="s">
        <v>69</v>
      </c>
      <c r="AY528" s="232" t="s">
        <v>121</v>
      </c>
    </row>
    <row r="529" s="13" customFormat="1">
      <c r="A529" s="13"/>
      <c r="B529" s="222"/>
      <c r="C529" s="223"/>
      <c r="D529" s="214" t="s">
        <v>136</v>
      </c>
      <c r="E529" s="224" t="s">
        <v>19</v>
      </c>
      <c r="F529" s="225" t="s">
        <v>736</v>
      </c>
      <c r="G529" s="223"/>
      <c r="H529" s="226">
        <v>0.023</v>
      </c>
      <c r="I529" s="227"/>
      <c r="J529" s="223"/>
      <c r="K529" s="223"/>
      <c r="L529" s="228"/>
      <c r="M529" s="229"/>
      <c r="N529" s="230"/>
      <c r="O529" s="230"/>
      <c r="P529" s="230"/>
      <c r="Q529" s="230"/>
      <c r="R529" s="230"/>
      <c r="S529" s="230"/>
      <c r="T529" s="23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2" t="s">
        <v>136</v>
      </c>
      <c r="AU529" s="232" t="s">
        <v>79</v>
      </c>
      <c r="AV529" s="13" t="s">
        <v>79</v>
      </c>
      <c r="AW529" s="13" t="s">
        <v>31</v>
      </c>
      <c r="AX529" s="13" t="s">
        <v>69</v>
      </c>
      <c r="AY529" s="232" t="s">
        <v>121</v>
      </c>
    </row>
    <row r="530" s="13" customFormat="1">
      <c r="A530" s="13"/>
      <c r="B530" s="222"/>
      <c r="C530" s="223"/>
      <c r="D530" s="214" t="s">
        <v>136</v>
      </c>
      <c r="E530" s="224" t="s">
        <v>19</v>
      </c>
      <c r="F530" s="225" t="s">
        <v>737</v>
      </c>
      <c r="G530" s="223"/>
      <c r="H530" s="226">
        <v>0.012999999999999999</v>
      </c>
      <c r="I530" s="227"/>
      <c r="J530" s="223"/>
      <c r="K530" s="223"/>
      <c r="L530" s="228"/>
      <c r="M530" s="229"/>
      <c r="N530" s="230"/>
      <c r="O530" s="230"/>
      <c r="P530" s="230"/>
      <c r="Q530" s="230"/>
      <c r="R530" s="230"/>
      <c r="S530" s="230"/>
      <c r="T530" s="23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2" t="s">
        <v>136</v>
      </c>
      <c r="AU530" s="232" t="s">
        <v>79</v>
      </c>
      <c r="AV530" s="13" t="s">
        <v>79</v>
      </c>
      <c r="AW530" s="13" t="s">
        <v>31</v>
      </c>
      <c r="AX530" s="13" t="s">
        <v>69</v>
      </c>
      <c r="AY530" s="232" t="s">
        <v>121</v>
      </c>
    </row>
    <row r="531" s="14" customFormat="1">
      <c r="A531" s="14"/>
      <c r="B531" s="233"/>
      <c r="C531" s="234"/>
      <c r="D531" s="214" t="s">
        <v>136</v>
      </c>
      <c r="E531" s="235" t="s">
        <v>19</v>
      </c>
      <c r="F531" s="236" t="s">
        <v>146</v>
      </c>
      <c r="G531" s="234"/>
      <c r="H531" s="237">
        <v>0.999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3" t="s">
        <v>136</v>
      </c>
      <c r="AU531" s="243" t="s">
        <v>79</v>
      </c>
      <c r="AV531" s="14" t="s">
        <v>128</v>
      </c>
      <c r="AW531" s="14" t="s">
        <v>31</v>
      </c>
      <c r="AX531" s="14" t="s">
        <v>77</v>
      </c>
      <c r="AY531" s="243" t="s">
        <v>121</v>
      </c>
    </row>
    <row r="532" s="12" customFormat="1" ht="22.8" customHeight="1">
      <c r="A532" s="12"/>
      <c r="B532" s="185"/>
      <c r="C532" s="186"/>
      <c r="D532" s="187" t="s">
        <v>68</v>
      </c>
      <c r="E532" s="199" t="s">
        <v>147</v>
      </c>
      <c r="F532" s="199" t="s">
        <v>738</v>
      </c>
      <c r="G532" s="186"/>
      <c r="H532" s="186"/>
      <c r="I532" s="189"/>
      <c r="J532" s="200">
        <f>BK532</f>
        <v>0</v>
      </c>
      <c r="K532" s="186"/>
      <c r="L532" s="191"/>
      <c r="M532" s="192"/>
      <c r="N532" s="193"/>
      <c r="O532" s="193"/>
      <c r="P532" s="194">
        <f>SUM(P533:P537)</f>
        <v>0</v>
      </c>
      <c r="Q532" s="193"/>
      <c r="R532" s="194">
        <f>SUM(R533:R537)</f>
        <v>1.001584</v>
      </c>
      <c r="S532" s="193"/>
      <c r="T532" s="195">
        <f>SUM(T533:T537)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196" t="s">
        <v>77</v>
      </c>
      <c r="AT532" s="197" t="s">
        <v>68</v>
      </c>
      <c r="AU532" s="197" t="s">
        <v>77</v>
      </c>
      <c r="AY532" s="196" t="s">
        <v>121</v>
      </c>
      <c r="BK532" s="198">
        <f>SUM(BK533:BK537)</f>
        <v>0</v>
      </c>
    </row>
    <row r="533" s="2" customFormat="1" ht="24.15" customHeight="1">
      <c r="A533" s="39"/>
      <c r="B533" s="40"/>
      <c r="C533" s="201" t="s">
        <v>739</v>
      </c>
      <c r="D533" s="201" t="s">
        <v>123</v>
      </c>
      <c r="E533" s="202" t="s">
        <v>740</v>
      </c>
      <c r="F533" s="203" t="s">
        <v>741</v>
      </c>
      <c r="G533" s="204" t="s">
        <v>283</v>
      </c>
      <c r="H533" s="205">
        <v>0.40000000000000002</v>
      </c>
      <c r="I533" s="206"/>
      <c r="J533" s="207">
        <f>ROUND(I533*H533,2)</f>
        <v>0</v>
      </c>
      <c r="K533" s="203" t="s">
        <v>127</v>
      </c>
      <c r="L533" s="45"/>
      <c r="M533" s="208" t="s">
        <v>19</v>
      </c>
      <c r="N533" s="209" t="s">
        <v>40</v>
      </c>
      <c r="O533" s="85"/>
      <c r="P533" s="210">
        <f>O533*H533</f>
        <v>0</v>
      </c>
      <c r="Q533" s="210">
        <v>2.5039600000000002</v>
      </c>
      <c r="R533" s="210">
        <f>Q533*H533</f>
        <v>1.001584</v>
      </c>
      <c r="S533" s="210">
        <v>0</v>
      </c>
      <c r="T533" s="211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2" t="s">
        <v>128</v>
      </c>
      <c r="AT533" s="212" t="s">
        <v>123</v>
      </c>
      <c r="AU533" s="212" t="s">
        <v>79</v>
      </c>
      <c r="AY533" s="18" t="s">
        <v>121</v>
      </c>
      <c r="BE533" s="213">
        <f>IF(N533="základní",J533,0)</f>
        <v>0</v>
      </c>
      <c r="BF533" s="213">
        <f>IF(N533="snížená",J533,0)</f>
        <v>0</v>
      </c>
      <c r="BG533" s="213">
        <f>IF(N533="zákl. přenesená",J533,0)</f>
        <v>0</v>
      </c>
      <c r="BH533" s="213">
        <f>IF(N533="sníž. přenesená",J533,0)</f>
        <v>0</v>
      </c>
      <c r="BI533" s="213">
        <f>IF(N533="nulová",J533,0)</f>
        <v>0</v>
      </c>
      <c r="BJ533" s="18" t="s">
        <v>77</v>
      </c>
      <c r="BK533" s="213">
        <f>ROUND(I533*H533,2)</f>
        <v>0</v>
      </c>
      <c r="BL533" s="18" t="s">
        <v>128</v>
      </c>
      <c r="BM533" s="212" t="s">
        <v>742</v>
      </c>
    </row>
    <row r="534" s="2" customFormat="1">
      <c r="A534" s="39"/>
      <c r="B534" s="40"/>
      <c r="C534" s="41"/>
      <c r="D534" s="214" t="s">
        <v>130</v>
      </c>
      <c r="E534" s="41"/>
      <c r="F534" s="215" t="s">
        <v>743</v>
      </c>
      <c r="G534" s="41"/>
      <c r="H534" s="41"/>
      <c r="I534" s="216"/>
      <c r="J534" s="41"/>
      <c r="K534" s="41"/>
      <c r="L534" s="45"/>
      <c r="M534" s="217"/>
      <c r="N534" s="218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130</v>
      </c>
      <c r="AU534" s="18" t="s">
        <v>79</v>
      </c>
    </row>
    <row r="535" s="2" customFormat="1">
      <c r="A535" s="39"/>
      <c r="B535" s="40"/>
      <c r="C535" s="41"/>
      <c r="D535" s="219" t="s">
        <v>132</v>
      </c>
      <c r="E535" s="41"/>
      <c r="F535" s="220" t="s">
        <v>744</v>
      </c>
      <c r="G535" s="41"/>
      <c r="H535" s="41"/>
      <c r="I535" s="216"/>
      <c r="J535" s="41"/>
      <c r="K535" s="41"/>
      <c r="L535" s="45"/>
      <c r="M535" s="217"/>
      <c r="N535" s="218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132</v>
      </c>
      <c r="AU535" s="18" t="s">
        <v>79</v>
      </c>
    </row>
    <row r="536" s="2" customFormat="1">
      <c r="A536" s="39"/>
      <c r="B536" s="40"/>
      <c r="C536" s="41"/>
      <c r="D536" s="214" t="s">
        <v>134</v>
      </c>
      <c r="E536" s="41"/>
      <c r="F536" s="221" t="s">
        <v>745</v>
      </c>
      <c r="G536" s="41"/>
      <c r="H536" s="41"/>
      <c r="I536" s="216"/>
      <c r="J536" s="41"/>
      <c r="K536" s="41"/>
      <c r="L536" s="45"/>
      <c r="M536" s="217"/>
      <c r="N536" s="218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134</v>
      </c>
      <c r="AU536" s="18" t="s">
        <v>79</v>
      </c>
    </row>
    <row r="537" s="13" customFormat="1">
      <c r="A537" s="13"/>
      <c r="B537" s="222"/>
      <c r="C537" s="223"/>
      <c r="D537" s="214" t="s">
        <v>136</v>
      </c>
      <c r="E537" s="224" t="s">
        <v>19</v>
      </c>
      <c r="F537" s="225" t="s">
        <v>746</v>
      </c>
      <c r="G537" s="223"/>
      <c r="H537" s="226">
        <v>0.40000000000000002</v>
      </c>
      <c r="I537" s="227"/>
      <c r="J537" s="223"/>
      <c r="K537" s="223"/>
      <c r="L537" s="228"/>
      <c r="M537" s="229"/>
      <c r="N537" s="230"/>
      <c r="O537" s="230"/>
      <c r="P537" s="230"/>
      <c r="Q537" s="230"/>
      <c r="R537" s="230"/>
      <c r="S537" s="230"/>
      <c r="T537" s="23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2" t="s">
        <v>136</v>
      </c>
      <c r="AU537" s="232" t="s">
        <v>79</v>
      </c>
      <c r="AV537" s="13" t="s">
        <v>79</v>
      </c>
      <c r="AW537" s="13" t="s">
        <v>31</v>
      </c>
      <c r="AX537" s="13" t="s">
        <v>77</v>
      </c>
      <c r="AY537" s="232" t="s">
        <v>121</v>
      </c>
    </row>
    <row r="538" s="12" customFormat="1" ht="22.8" customHeight="1">
      <c r="A538" s="12"/>
      <c r="B538" s="185"/>
      <c r="C538" s="186"/>
      <c r="D538" s="187" t="s">
        <v>68</v>
      </c>
      <c r="E538" s="199" t="s">
        <v>128</v>
      </c>
      <c r="F538" s="199" t="s">
        <v>747</v>
      </c>
      <c r="G538" s="186"/>
      <c r="H538" s="186"/>
      <c r="I538" s="189"/>
      <c r="J538" s="200">
        <f>BK538</f>
        <v>0</v>
      </c>
      <c r="K538" s="186"/>
      <c r="L538" s="191"/>
      <c r="M538" s="192"/>
      <c r="N538" s="193"/>
      <c r="O538" s="193"/>
      <c r="P538" s="194">
        <f>SUM(P539:P604)</f>
        <v>0</v>
      </c>
      <c r="Q538" s="193"/>
      <c r="R538" s="194">
        <f>SUM(R539:R604)</f>
        <v>331.695562</v>
      </c>
      <c r="S538" s="193"/>
      <c r="T538" s="195">
        <f>SUM(T539:T604)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196" t="s">
        <v>77</v>
      </c>
      <c r="AT538" s="197" t="s">
        <v>68</v>
      </c>
      <c r="AU538" s="197" t="s">
        <v>77</v>
      </c>
      <c r="AY538" s="196" t="s">
        <v>121</v>
      </c>
      <c r="BK538" s="198">
        <f>SUM(BK539:BK604)</f>
        <v>0</v>
      </c>
    </row>
    <row r="539" s="2" customFormat="1" ht="24.15" customHeight="1">
      <c r="A539" s="39"/>
      <c r="B539" s="40"/>
      <c r="C539" s="201" t="s">
        <v>748</v>
      </c>
      <c r="D539" s="201" t="s">
        <v>123</v>
      </c>
      <c r="E539" s="202" t="s">
        <v>749</v>
      </c>
      <c r="F539" s="203" t="s">
        <v>750</v>
      </c>
      <c r="G539" s="204" t="s">
        <v>126</v>
      </c>
      <c r="H539" s="205">
        <v>171.59999999999999</v>
      </c>
      <c r="I539" s="206"/>
      <c r="J539" s="207">
        <f>ROUND(I539*H539,2)</f>
        <v>0</v>
      </c>
      <c r="K539" s="203" t="s">
        <v>127</v>
      </c>
      <c r="L539" s="45"/>
      <c r="M539" s="208" t="s">
        <v>19</v>
      </c>
      <c r="N539" s="209" t="s">
        <v>40</v>
      </c>
      <c r="O539" s="85"/>
      <c r="P539" s="210">
        <f>O539*H539</f>
        <v>0</v>
      </c>
      <c r="Q539" s="210">
        <v>0</v>
      </c>
      <c r="R539" s="210">
        <f>Q539*H539</f>
        <v>0</v>
      </c>
      <c r="S539" s="210">
        <v>0</v>
      </c>
      <c r="T539" s="21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2" t="s">
        <v>128</v>
      </c>
      <c r="AT539" s="212" t="s">
        <v>123</v>
      </c>
      <c r="AU539" s="212" t="s">
        <v>79</v>
      </c>
      <c r="AY539" s="18" t="s">
        <v>121</v>
      </c>
      <c r="BE539" s="213">
        <f>IF(N539="základní",J539,0)</f>
        <v>0</v>
      </c>
      <c r="BF539" s="213">
        <f>IF(N539="snížená",J539,0)</f>
        <v>0</v>
      </c>
      <c r="BG539" s="213">
        <f>IF(N539="zákl. přenesená",J539,0)</f>
        <v>0</v>
      </c>
      <c r="BH539" s="213">
        <f>IF(N539="sníž. přenesená",J539,0)</f>
        <v>0</v>
      </c>
      <c r="BI539" s="213">
        <f>IF(N539="nulová",J539,0)</f>
        <v>0</v>
      </c>
      <c r="BJ539" s="18" t="s">
        <v>77</v>
      </c>
      <c r="BK539" s="213">
        <f>ROUND(I539*H539,2)</f>
        <v>0</v>
      </c>
      <c r="BL539" s="18" t="s">
        <v>128</v>
      </c>
      <c r="BM539" s="212" t="s">
        <v>751</v>
      </c>
    </row>
    <row r="540" s="2" customFormat="1">
      <c r="A540" s="39"/>
      <c r="B540" s="40"/>
      <c r="C540" s="41"/>
      <c r="D540" s="214" t="s">
        <v>130</v>
      </c>
      <c r="E540" s="41"/>
      <c r="F540" s="215" t="s">
        <v>752</v>
      </c>
      <c r="G540" s="41"/>
      <c r="H540" s="41"/>
      <c r="I540" s="216"/>
      <c r="J540" s="41"/>
      <c r="K540" s="41"/>
      <c r="L540" s="45"/>
      <c r="M540" s="217"/>
      <c r="N540" s="218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130</v>
      </c>
      <c r="AU540" s="18" t="s">
        <v>79</v>
      </c>
    </row>
    <row r="541" s="2" customFormat="1">
      <c r="A541" s="39"/>
      <c r="B541" s="40"/>
      <c r="C541" s="41"/>
      <c r="D541" s="219" t="s">
        <v>132</v>
      </c>
      <c r="E541" s="41"/>
      <c r="F541" s="220" t="s">
        <v>753</v>
      </c>
      <c r="G541" s="41"/>
      <c r="H541" s="41"/>
      <c r="I541" s="216"/>
      <c r="J541" s="41"/>
      <c r="K541" s="41"/>
      <c r="L541" s="45"/>
      <c r="M541" s="217"/>
      <c r="N541" s="218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132</v>
      </c>
      <c r="AU541" s="18" t="s">
        <v>79</v>
      </c>
    </row>
    <row r="542" s="2" customFormat="1">
      <c r="A542" s="39"/>
      <c r="B542" s="40"/>
      <c r="C542" s="41"/>
      <c r="D542" s="214" t="s">
        <v>134</v>
      </c>
      <c r="E542" s="41"/>
      <c r="F542" s="221" t="s">
        <v>754</v>
      </c>
      <c r="G542" s="41"/>
      <c r="H542" s="41"/>
      <c r="I542" s="216"/>
      <c r="J542" s="41"/>
      <c r="K542" s="41"/>
      <c r="L542" s="45"/>
      <c r="M542" s="217"/>
      <c r="N542" s="218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134</v>
      </c>
      <c r="AU542" s="18" t="s">
        <v>79</v>
      </c>
    </row>
    <row r="543" s="13" customFormat="1">
      <c r="A543" s="13"/>
      <c r="B543" s="222"/>
      <c r="C543" s="223"/>
      <c r="D543" s="214" t="s">
        <v>136</v>
      </c>
      <c r="E543" s="224" t="s">
        <v>19</v>
      </c>
      <c r="F543" s="225" t="s">
        <v>755</v>
      </c>
      <c r="G543" s="223"/>
      <c r="H543" s="226">
        <v>171.59999999999999</v>
      </c>
      <c r="I543" s="227"/>
      <c r="J543" s="223"/>
      <c r="K543" s="223"/>
      <c r="L543" s="228"/>
      <c r="M543" s="229"/>
      <c r="N543" s="230"/>
      <c r="O543" s="230"/>
      <c r="P543" s="230"/>
      <c r="Q543" s="230"/>
      <c r="R543" s="230"/>
      <c r="S543" s="230"/>
      <c r="T543" s="23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2" t="s">
        <v>136</v>
      </c>
      <c r="AU543" s="232" t="s">
        <v>79</v>
      </c>
      <c r="AV543" s="13" t="s">
        <v>79</v>
      </c>
      <c r="AW543" s="13" t="s">
        <v>31</v>
      </c>
      <c r="AX543" s="13" t="s">
        <v>77</v>
      </c>
      <c r="AY543" s="232" t="s">
        <v>121</v>
      </c>
    </row>
    <row r="544" s="2" customFormat="1" ht="24.15" customHeight="1">
      <c r="A544" s="39"/>
      <c r="B544" s="40"/>
      <c r="C544" s="201" t="s">
        <v>756</v>
      </c>
      <c r="D544" s="201" t="s">
        <v>123</v>
      </c>
      <c r="E544" s="202" t="s">
        <v>757</v>
      </c>
      <c r="F544" s="203" t="s">
        <v>758</v>
      </c>
      <c r="G544" s="204" t="s">
        <v>126</v>
      </c>
      <c r="H544" s="205">
        <v>29.699999999999999</v>
      </c>
      <c r="I544" s="206"/>
      <c r="J544" s="207">
        <f>ROUND(I544*H544,2)</f>
        <v>0</v>
      </c>
      <c r="K544" s="203" t="s">
        <v>127</v>
      </c>
      <c r="L544" s="45"/>
      <c r="M544" s="208" t="s">
        <v>19</v>
      </c>
      <c r="N544" s="209" t="s">
        <v>40</v>
      </c>
      <c r="O544" s="85"/>
      <c r="P544" s="210">
        <f>O544*H544</f>
        <v>0</v>
      </c>
      <c r="Q544" s="210">
        <v>0.49562</v>
      </c>
      <c r="R544" s="210">
        <f>Q544*H544</f>
        <v>14.719913999999999</v>
      </c>
      <c r="S544" s="210">
        <v>0</v>
      </c>
      <c r="T544" s="21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2" t="s">
        <v>128</v>
      </c>
      <c r="AT544" s="212" t="s">
        <v>123</v>
      </c>
      <c r="AU544" s="212" t="s">
        <v>79</v>
      </c>
      <c r="AY544" s="18" t="s">
        <v>121</v>
      </c>
      <c r="BE544" s="213">
        <f>IF(N544="základní",J544,0)</f>
        <v>0</v>
      </c>
      <c r="BF544" s="213">
        <f>IF(N544="snížená",J544,0)</f>
        <v>0</v>
      </c>
      <c r="BG544" s="213">
        <f>IF(N544="zákl. přenesená",J544,0)</f>
        <v>0</v>
      </c>
      <c r="BH544" s="213">
        <f>IF(N544="sníž. přenesená",J544,0)</f>
        <v>0</v>
      </c>
      <c r="BI544" s="213">
        <f>IF(N544="nulová",J544,0)</f>
        <v>0</v>
      </c>
      <c r="BJ544" s="18" t="s">
        <v>77</v>
      </c>
      <c r="BK544" s="213">
        <f>ROUND(I544*H544,2)</f>
        <v>0</v>
      </c>
      <c r="BL544" s="18" t="s">
        <v>128</v>
      </c>
      <c r="BM544" s="212" t="s">
        <v>759</v>
      </c>
    </row>
    <row r="545" s="2" customFormat="1">
      <c r="A545" s="39"/>
      <c r="B545" s="40"/>
      <c r="C545" s="41"/>
      <c r="D545" s="214" t="s">
        <v>130</v>
      </c>
      <c r="E545" s="41"/>
      <c r="F545" s="215" t="s">
        <v>760</v>
      </c>
      <c r="G545" s="41"/>
      <c r="H545" s="41"/>
      <c r="I545" s="216"/>
      <c r="J545" s="41"/>
      <c r="K545" s="41"/>
      <c r="L545" s="45"/>
      <c r="M545" s="217"/>
      <c r="N545" s="218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130</v>
      </c>
      <c r="AU545" s="18" t="s">
        <v>79</v>
      </c>
    </row>
    <row r="546" s="2" customFormat="1">
      <c r="A546" s="39"/>
      <c r="B546" s="40"/>
      <c r="C546" s="41"/>
      <c r="D546" s="219" t="s">
        <v>132</v>
      </c>
      <c r="E546" s="41"/>
      <c r="F546" s="220" t="s">
        <v>761</v>
      </c>
      <c r="G546" s="41"/>
      <c r="H546" s="41"/>
      <c r="I546" s="216"/>
      <c r="J546" s="41"/>
      <c r="K546" s="41"/>
      <c r="L546" s="45"/>
      <c r="M546" s="217"/>
      <c r="N546" s="218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132</v>
      </c>
      <c r="AU546" s="18" t="s">
        <v>79</v>
      </c>
    </row>
    <row r="547" s="2" customFormat="1">
      <c r="A547" s="39"/>
      <c r="B547" s="40"/>
      <c r="C547" s="41"/>
      <c r="D547" s="214" t="s">
        <v>134</v>
      </c>
      <c r="E547" s="41"/>
      <c r="F547" s="221" t="s">
        <v>762</v>
      </c>
      <c r="G547" s="41"/>
      <c r="H547" s="41"/>
      <c r="I547" s="216"/>
      <c r="J547" s="41"/>
      <c r="K547" s="41"/>
      <c r="L547" s="45"/>
      <c r="M547" s="217"/>
      <c r="N547" s="218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134</v>
      </c>
      <c r="AU547" s="18" t="s">
        <v>79</v>
      </c>
    </row>
    <row r="548" s="13" customFormat="1">
      <c r="A548" s="13"/>
      <c r="B548" s="222"/>
      <c r="C548" s="223"/>
      <c r="D548" s="214" t="s">
        <v>136</v>
      </c>
      <c r="E548" s="224" t="s">
        <v>19</v>
      </c>
      <c r="F548" s="225" t="s">
        <v>763</v>
      </c>
      <c r="G548" s="223"/>
      <c r="H548" s="226">
        <v>29.699999999999999</v>
      </c>
      <c r="I548" s="227"/>
      <c r="J548" s="223"/>
      <c r="K548" s="223"/>
      <c r="L548" s="228"/>
      <c r="M548" s="229"/>
      <c r="N548" s="230"/>
      <c r="O548" s="230"/>
      <c r="P548" s="230"/>
      <c r="Q548" s="230"/>
      <c r="R548" s="230"/>
      <c r="S548" s="230"/>
      <c r="T548" s="23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2" t="s">
        <v>136</v>
      </c>
      <c r="AU548" s="232" t="s">
        <v>79</v>
      </c>
      <c r="AV548" s="13" t="s">
        <v>79</v>
      </c>
      <c r="AW548" s="13" t="s">
        <v>31</v>
      </c>
      <c r="AX548" s="13" t="s">
        <v>77</v>
      </c>
      <c r="AY548" s="232" t="s">
        <v>121</v>
      </c>
    </row>
    <row r="549" s="2" customFormat="1" ht="33" customHeight="1">
      <c r="A549" s="39"/>
      <c r="B549" s="40"/>
      <c r="C549" s="201" t="s">
        <v>764</v>
      </c>
      <c r="D549" s="201" t="s">
        <v>123</v>
      </c>
      <c r="E549" s="202" t="s">
        <v>765</v>
      </c>
      <c r="F549" s="203" t="s">
        <v>766</v>
      </c>
      <c r="G549" s="204" t="s">
        <v>283</v>
      </c>
      <c r="H549" s="205">
        <v>11.789999999999999</v>
      </c>
      <c r="I549" s="206"/>
      <c r="J549" s="207">
        <f>ROUND(I549*H549,2)</f>
        <v>0</v>
      </c>
      <c r="K549" s="203" t="s">
        <v>127</v>
      </c>
      <c r="L549" s="45"/>
      <c r="M549" s="208" t="s">
        <v>19</v>
      </c>
      <c r="N549" s="209" t="s">
        <v>40</v>
      </c>
      <c r="O549" s="85"/>
      <c r="P549" s="210">
        <f>O549*H549</f>
        <v>0</v>
      </c>
      <c r="Q549" s="210">
        <v>0</v>
      </c>
      <c r="R549" s="210">
        <f>Q549*H549</f>
        <v>0</v>
      </c>
      <c r="S549" s="210">
        <v>0</v>
      </c>
      <c r="T549" s="21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2" t="s">
        <v>128</v>
      </c>
      <c r="AT549" s="212" t="s">
        <v>123</v>
      </c>
      <c r="AU549" s="212" t="s">
        <v>79</v>
      </c>
      <c r="AY549" s="18" t="s">
        <v>121</v>
      </c>
      <c r="BE549" s="213">
        <f>IF(N549="základní",J549,0)</f>
        <v>0</v>
      </c>
      <c r="BF549" s="213">
        <f>IF(N549="snížená",J549,0)</f>
        <v>0</v>
      </c>
      <c r="BG549" s="213">
        <f>IF(N549="zákl. přenesená",J549,0)</f>
        <v>0</v>
      </c>
      <c r="BH549" s="213">
        <f>IF(N549="sníž. přenesená",J549,0)</f>
        <v>0</v>
      </c>
      <c r="BI549" s="213">
        <f>IF(N549="nulová",J549,0)</f>
        <v>0</v>
      </c>
      <c r="BJ549" s="18" t="s">
        <v>77</v>
      </c>
      <c r="BK549" s="213">
        <f>ROUND(I549*H549,2)</f>
        <v>0</v>
      </c>
      <c r="BL549" s="18" t="s">
        <v>128</v>
      </c>
      <c r="BM549" s="212" t="s">
        <v>767</v>
      </c>
    </row>
    <row r="550" s="2" customFormat="1">
      <c r="A550" s="39"/>
      <c r="B550" s="40"/>
      <c r="C550" s="41"/>
      <c r="D550" s="214" t="s">
        <v>130</v>
      </c>
      <c r="E550" s="41"/>
      <c r="F550" s="215" t="s">
        <v>768</v>
      </c>
      <c r="G550" s="41"/>
      <c r="H550" s="41"/>
      <c r="I550" s="216"/>
      <c r="J550" s="41"/>
      <c r="K550" s="41"/>
      <c r="L550" s="45"/>
      <c r="M550" s="217"/>
      <c r="N550" s="218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130</v>
      </c>
      <c r="AU550" s="18" t="s">
        <v>79</v>
      </c>
    </row>
    <row r="551" s="2" customFormat="1">
      <c r="A551" s="39"/>
      <c r="B551" s="40"/>
      <c r="C551" s="41"/>
      <c r="D551" s="219" t="s">
        <v>132</v>
      </c>
      <c r="E551" s="41"/>
      <c r="F551" s="220" t="s">
        <v>769</v>
      </c>
      <c r="G551" s="41"/>
      <c r="H551" s="41"/>
      <c r="I551" s="216"/>
      <c r="J551" s="41"/>
      <c r="K551" s="41"/>
      <c r="L551" s="45"/>
      <c r="M551" s="217"/>
      <c r="N551" s="218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132</v>
      </c>
      <c r="AU551" s="18" t="s">
        <v>79</v>
      </c>
    </row>
    <row r="552" s="2" customFormat="1">
      <c r="A552" s="39"/>
      <c r="B552" s="40"/>
      <c r="C552" s="41"/>
      <c r="D552" s="214" t="s">
        <v>134</v>
      </c>
      <c r="E552" s="41"/>
      <c r="F552" s="221" t="s">
        <v>770</v>
      </c>
      <c r="G552" s="41"/>
      <c r="H552" s="41"/>
      <c r="I552" s="216"/>
      <c r="J552" s="41"/>
      <c r="K552" s="41"/>
      <c r="L552" s="45"/>
      <c r="M552" s="217"/>
      <c r="N552" s="218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134</v>
      </c>
      <c r="AU552" s="18" t="s">
        <v>79</v>
      </c>
    </row>
    <row r="553" s="13" customFormat="1">
      <c r="A553" s="13"/>
      <c r="B553" s="222"/>
      <c r="C553" s="223"/>
      <c r="D553" s="214" t="s">
        <v>136</v>
      </c>
      <c r="E553" s="224" t="s">
        <v>19</v>
      </c>
      <c r="F553" s="225" t="s">
        <v>771</v>
      </c>
      <c r="G553" s="223"/>
      <c r="H553" s="226">
        <v>7.1100000000000003</v>
      </c>
      <c r="I553" s="227"/>
      <c r="J553" s="223"/>
      <c r="K553" s="223"/>
      <c r="L553" s="228"/>
      <c r="M553" s="229"/>
      <c r="N553" s="230"/>
      <c r="O553" s="230"/>
      <c r="P553" s="230"/>
      <c r="Q553" s="230"/>
      <c r="R553" s="230"/>
      <c r="S553" s="230"/>
      <c r="T553" s="23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2" t="s">
        <v>136</v>
      </c>
      <c r="AU553" s="232" t="s">
        <v>79</v>
      </c>
      <c r="AV553" s="13" t="s">
        <v>79</v>
      </c>
      <c r="AW553" s="13" t="s">
        <v>31</v>
      </c>
      <c r="AX553" s="13" t="s">
        <v>69</v>
      </c>
      <c r="AY553" s="232" t="s">
        <v>121</v>
      </c>
    </row>
    <row r="554" s="13" customFormat="1">
      <c r="A554" s="13"/>
      <c r="B554" s="222"/>
      <c r="C554" s="223"/>
      <c r="D554" s="214" t="s">
        <v>136</v>
      </c>
      <c r="E554" s="224" t="s">
        <v>19</v>
      </c>
      <c r="F554" s="225" t="s">
        <v>772</v>
      </c>
      <c r="G554" s="223"/>
      <c r="H554" s="226">
        <v>2.52</v>
      </c>
      <c r="I554" s="227"/>
      <c r="J554" s="223"/>
      <c r="K554" s="223"/>
      <c r="L554" s="228"/>
      <c r="M554" s="229"/>
      <c r="N554" s="230"/>
      <c r="O554" s="230"/>
      <c r="P554" s="230"/>
      <c r="Q554" s="230"/>
      <c r="R554" s="230"/>
      <c r="S554" s="230"/>
      <c r="T554" s="23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2" t="s">
        <v>136</v>
      </c>
      <c r="AU554" s="232" t="s">
        <v>79</v>
      </c>
      <c r="AV554" s="13" t="s">
        <v>79</v>
      </c>
      <c r="AW554" s="13" t="s">
        <v>31</v>
      </c>
      <c r="AX554" s="13" t="s">
        <v>69</v>
      </c>
      <c r="AY554" s="232" t="s">
        <v>121</v>
      </c>
    </row>
    <row r="555" s="13" customFormat="1">
      <c r="A555" s="13"/>
      <c r="B555" s="222"/>
      <c r="C555" s="223"/>
      <c r="D555" s="214" t="s">
        <v>136</v>
      </c>
      <c r="E555" s="224" t="s">
        <v>19</v>
      </c>
      <c r="F555" s="225" t="s">
        <v>773</v>
      </c>
      <c r="G555" s="223"/>
      <c r="H555" s="226">
        <v>2.1600000000000001</v>
      </c>
      <c r="I555" s="227"/>
      <c r="J555" s="223"/>
      <c r="K555" s="223"/>
      <c r="L555" s="228"/>
      <c r="M555" s="229"/>
      <c r="N555" s="230"/>
      <c r="O555" s="230"/>
      <c r="P555" s="230"/>
      <c r="Q555" s="230"/>
      <c r="R555" s="230"/>
      <c r="S555" s="230"/>
      <c r="T555" s="23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2" t="s">
        <v>136</v>
      </c>
      <c r="AU555" s="232" t="s">
        <v>79</v>
      </c>
      <c r="AV555" s="13" t="s">
        <v>79</v>
      </c>
      <c r="AW555" s="13" t="s">
        <v>31</v>
      </c>
      <c r="AX555" s="13" t="s">
        <v>69</v>
      </c>
      <c r="AY555" s="232" t="s">
        <v>121</v>
      </c>
    </row>
    <row r="556" s="14" customFormat="1">
      <c r="A556" s="14"/>
      <c r="B556" s="233"/>
      <c r="C556" s="234"/>
      <c r="D556" s="214" t="s">
        <v>136</v>
      </c>
      <c r="E556" s="235" t="s">
        <v>19</v>
      </c>
      <c r="F556" s="236" t="s">
        <v>146</v>
      </c>
      <c r="G556" s="234"/>
      <c r="H556" s="237">
        <v>11.789999999999999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3" t="s">
        <v>136</v>
      </c>
      <c r="AU556" s="243" t="s">
        <v>79</v>
      </c>
      <c r="AV556" s="14" t="s">
        <v>128</v>
      </c>
      <c r="AW556" s="14" t="s">
        <v>31</v>
      </c>
      <c r="AX556" s="14" t="s">
        <v>77</v>
      </c>
      <c r="AY556" s="243" t="s">
        <v>121</v>
      </c>
    </row>
    <row r="557" s="2" customFormat="1" ht="24.15" customHeight="1">
      <c r="A557" s="39"/>
      <c r="B557" s="40"/>
      <c r="C557" s="201" t="s">
        <v>774</v>
      </c>
      <c r="D557" s="201" t="s">
        <v>123</v>
      </c>
      <c r="E557" s="202" t="s">
        <v>775</v>
      </c>
      <c r="F557" s="203" t="s">
        <v>776</v>
      </c>
      <c r="G557" s="204" t="s">
        <v>283</v>
      </c>
      <c r="H557" s="205">
        <v>10.574999999999999</v>
      </c>
      <c r="I557" s="206"/>
      <c r="J557" s="207">
        <f>ROUND(I557*H557,2)</f>
        <v>0</v>
      </c>
      <c r="K557" s="203" t="s">
        <v>127</v>
      </c>
      <c r="L557" s="45"/>
      <c r="M557" s="208" t="s">
        <v>19</v>
      </c>
      <c r="N557" s="209" t="s">
        <v>40</v>
      </c>
      <c r="O557" s="85"/>
      <c r="P557" s="210">
        <f>O557*H557</f>
        <v>0</v>
      </c>
      <c r="Q557" s="210">
        <v>0</v>
      </c>
      <c r="R557" s="210">
        <f>Q557*H557</f>
        <v>0</v>
      </c>
      <c r="S557" s="210">
        <v>0</v>
      </c>
      <c r="T557" s="21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2" t="s">
        <v>128</v>
      </c>
      <c r="AT557" s="212" t="s">
        <v>123</v>
      </c>
      <c r="AU557" s="212" t="s">
        <v>79</v>
      </c>
      <c r="AY557" s="18" t="s">
        <v>121</v>
      </c>
      <c r="BE557" s="213">
        <f>IF(N557="základní",J557,0)</f>
        <v>0</v>
      </c>
      <c r="BF557" s="213">
        <f>IF(N557="snížená",J557,0)</f>
        <v>0</v>
      </c>
      <c r="BG557" s="213">
        <f>IF(N557="zákl. přenesená",J557,0)</f>
        <v>0</v>
      </c>
      <c r="BH557" s="213">
        <f>IF(N557="sníž. přenesená",J557,0)</f>
        <v>0</v>
      </c>
      <c r="BI557" s="213">
        <f>IF(N557="nulová",J557,0)</f>
        <v>0</v>
      </c>
      <c r="BJ557" s="18" t="s">
        <v>77</v>
      </c>
      <c r="BK557" s="213">
        <f>ROUND(I557*H557,2)</f>
        <v>0</v>
      </c>
      <c r="BL557" s="18" t="s">
        <v>128</v>
      </c>
      <c r="BM557" s="212" t="s">
        <v>777</v>
      </c>
    </row>
    <row r="558" s="2" customFormat="1">
      <c r="A558" s="39"/>
      <c r="B558" s="40"/>
      <c r="C558" s="41"/>
      <c r="D558" s="214" t="s">
        <v>130</v>
      </c>
      <c r="E558" s="41"/>
      <c r="F558" s="215" t="s">
        <v>778</v>
      </c>
      <c r="G558" s="41"/>
      <c r="H558" s="41"/>
      <c r="I558" s="216"/>
      <c r="J558" s="41"/>
      <c r="K558" s="41"/>
      <c r="L558" s="45"/>
      <c r="M558" s="217"/>
      <c r="N558" s="218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130</v>
      </c>
      <c r="AU558" s="18" t="s">
        <v>79</v>
      </c>
    </row>
    <row r="559" s="2" customFormat="1">
      <c r="A559" s="39"/>
      <c r="B559" s="40"/>
      <c r="C559" s="41"/>
      <c r="D559" s="219" t="s">
        <v>132</v>
      </c>
      <c r="E559" s="41"/>
      <c r="F559" s="220" t="s">
        <v>779</v>
      </c>
      <c r="G559" s="41"/>
      <c r="H559" s="41"/>
      <c r="I559" s="216"/>
      <c r="J559" s="41"/>
      <c r="K559" s="41"/>
      <c r="L559" s="45"/>
      <c r="M559" s="217"/>
      <c r="N559" s="218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132</v>
      </c>
      <c r="AU559" s="18" t="s">
        <v>79</v>
      </c>
    </row>
    <row r="560" s="2" customFormat="1">
      <c r="A560" s="39"/>
      <c r="B560" s="40"/>
      <c r="C560" s="41"/>
      <c r="D560" s="214" t="s">
        <v>134</v>
      </c>
      <c r="E560" s="41"/>
      <c r="F560" s="221" t="s">
        <v>780</v>
      </c>
      <c r="G560" s="41"/>
      <c r="H560" s="41"/>
      <c r="I560" s="216"/>
      <c r="J560" s="41"/>
      <c r="K560" s="41"/>
      <c r="L560" s="45"/>
      <c r="M560" s="217"/>
      <c r="N560" s="218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134</v>
      </c>
      <c r="AU560" s="18" t="s">
        <v>79</v>
      </c>
    </row>
    <row r="561" s="13" customFormat="1">
      <c r="A561" s="13"/>
      <c r="B561" s="222"/>
      <c r="C561" s="223"/>
      <c r="D561" s="214" t="s">
        <v>136</v>
      </c>
      <c r="E561" s="224" t="s">
        <v>19</v>
      </c>
      <c r="F561" s="225" t="s">
        <v>781</v>
      </c>
      <c r="G561" s="223"/>
      <c r="H561" s="226">
        <v>1.47</v>
      </c>
      <c r="I561" s="227"/>
      <c r="J561" s="223"/>
      <c r="K561" s="223"/>
      <c r="L561" s="228"/>
      <c r="M561" s="229"/>
      <c r="N561" s="230"/>
      <c r="O561" s="230"/>
      <c r="P561" s="230"/>
      <c r="Q561" s="230"/>
      <c r="R561" s="230"/>
      <c r="S561" s="230"/>
      <c r="T561" s="23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2" t="s">
        <v>136</v>
      </c>
      <c r="AU561" s="232" t="s">
        <v>79</v>
      </c>
      <c r="AV561" s="13" t="s">
        <v>79</v>
      </c>
      <c r="AW561" s="13" t="s">
        <v>31</v>
      </c>
      <c r="AX561" s="13" t="s">
        <v>69</v>
      </c>
      <c r="AY561" s="232" t="s">
        <v>121</v>
      </c>
    </row>
    <row r="562" s="13" customFormat="1">
      <c r="A562" s="13"/>
      <c r="B562" s="222"/>
      <c r="C562" s="223"/>
      <c r="D562" s="214" t="s">
        <v>136</v>
      </c>
      <c r="E562" s="224" t="s">
        <v>19</v>
      </c>
      <c r="F562" s="225" t="s">
        <v>782</v>
      </c>
      <c r="G562" s="223"/>
      <c r="H562" s="226">
        <v>1.2</v>
      </c>
      <c r="I562" s="227"/>
      <c r="J562" s="223"/>
      <c r="K562" s="223"/>
      <c r="L562" s="228"/>
      <c r="M562" s="229"/>
      <c r="N562" s="230"/>
      <c r="O562" s="230"/>
      <c r="P562" s="230"/>
      <c r="Q562" s="230"/>
      <c r="R562" s="230"/>
      <c r="S562" s="230"/>
      <c r="T562" s="23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2" t="s">
        <v>136</v>
      </c>
      <c r="AU562" s="232" t="s">
        <v>79</v>
      </c>
      <c r="AV562" s="13" t="s">
        <v>79</v>
      </c>
      <c r="AW562" s="13" t="s">
        <v>31</v>
      </c>
      <c r="AX562" s="13" t="s">
        <v>69</v>
      </c>
      <c r="AY562" s="232" t="s">
        <v>121</v>
      </c>
    </row>
    <row r="563" s="13" customFormat="1">
      <c r="A563" s="13"/>
      <c r="B563" s="222"/>
      <c r="C563" s="223"/>
      <c r="D563" s="214" t="s">
        <v>136</v>
      </c>
      <c r="E563" s="224" t="s">
        <v>19</v>
      </c>
      <c r="F563" s="225" t="s">
        <v>783</v>
      </c>
      <c r="G563" s="223"/>
      <c r="H563" s="226">
        <v>1.125</v>
      </c>
      <c r="I563" s="227"/>
      <c r="J563" s="223"/>
      <c r="K563" s="223"/>
      <c r="L563" s="228"/>
      <c r="M563" s="229"/>
      <c r="N563" s="230"/>
      <c r="O563" s="230"/>
      <c r="P563" s="230"/>
      <c r="Q563" s="230"/>
      <c r="R563" s="230"/>
      <c r="S563" s="230"/>
      <c r="T563" s="23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2" t="s">
        <v>136</v>
      </c>
      <c r="AU563" s="232" t="s">
        <v>79</v>
      </c>
      <c r="AV563" s="13" t="s">
        <v>79</v>
      </c>
      <c r="AW563" s="13" t="s">
        <v>31</v>
      </c>
      <c r="AX563" s="13" t="s">
        <v>69</v>
      </c>
      <c r="AY563" s="232" t="s">
        <v>121</v>
      </c>
    </row>
    <row r="564" s="13" customFormat="1">
      <c r="A564" s="13"/>
      <c r="B564" s="222"/>
      <c r="C564" s="223"/>
      <c r="D564" s="214" t="s">
        <v>136</v>
      </c>
      <c r="E564" s="224" t="s">
        <v>19</v>
      </c>
      <c r="F564" s="225" t="s">
        <v>784</v>
      </c>
      <c r="G564" s="223"/>
      <c r="H564" s="226">
        <v>1.0800000000000001</v>
      </c>
      <c r="I564" s="227"/>
      <c r="J564" s="223"/>
      <c r="K564" s="223"/>
      <c r="L564" s="228"/>
      <c r="M564" s="229"/>
      <c r="N564" s="230"/>
      <c r="O564" s="230"/>
      <c r="P564" s="230"/>
      <c r="Q564" s="230"/>
      <c r="R564" s="230"/>
      <c r="S564" s="230"/>
      <c r="T564" s="23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2" t="s">
        <v>136</v>
      </c>
      <c r="AU564" s="232" t="s">
        <v>79</v>
      </c>
      <c r="AV564" s="13" t="s">
        <v>79</v>
      </c>
      <c r="AW564" s="13" t="s">
        <v>31</v>
      </c>
      <c r="AX564" s="13" t="s">
        <v>69</v>
      </c>
      <c r="AY564" s="232" t="s">
        <v>121</v>
      </c>
    </row>
    <row r="565" s="13" customFormat="1">
      <c r="A565" s="13"/>
      <c r="B565" s="222"/>
      <c r="C565" s="223"/>
      <c r="D565" s="214" t="s">
        <v>136</v>
      </c>
      <c r="E565" s="224" t="s">
        <v>19</v>
      </c>
      <c r="F565" s="225" t="s">
        <v>785</v>
      </c>
      <c r="G565" s="223"/>
      <c r="H565" s="226">
        <v>0.85499999999999998</v>
      </c>
      <c r="I565" s="227"/>
      <c r="J565" s="223"/>
      <c r="K565" s="223"/>
      <c r="L565" s="228"/>
      <c r="M565" s="229"/>
      <c r="N565" s="230"/>
      <c r="O565" s="230"/>
      <c r="P565" s="230"/>
      <c r="Q565" s="230"/>
      <c r="R565" s="230"/>
      <c r="S565" s="230"/>
      <c r="T565" s="23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2" t="s">
        <v>136</v>
      </c>
      <c r="AU565" s="232" t="s">
        <v>79</v>
      </c>
      <c r="AV565" s="13" t="s">
        <v>79</v>
      </c>
      <c r="AW565" s="13" t="s">
        <v>31</v>
      </c>
      <c r="AX565" s="13" t="s">
        <v>69</v>
      </c>
      <c r="AY565" s="232" t="s">
        <v>121</v>
      </c>
    </row>
    <row r="566" s="13" customFormat="1">
      <c r="A566" s="13"/>
      <c r="B566" s="222"/>
      <c r="C566" s="223"/>
      <c r="D566" s="214" t="s">
        <v>136</v>
      </c>
      <c r="E566" s="224" t="s">
        <v>19</v>
      </c>
      <c r="F566" s="225" t="s">
        <v>786</v>
      </c>
      <c r="G566" s="223"/>
      <c r="H566" s="226">
        <v>1.0349999999999999</v>
      </c>
      <c r="I566" s="227"/>
      <c r="J566" s="223"/>
      <c r="K566" s="223"/>
      <c r="L566" s="228"/>
      <c r="M566" s="229"/>
      <c r="N566" s="230"/>
      <c r="O566" s="230"/>
      <c r="P566" s="230"/>
      <c r="Q566" s="230"/>
      <c r="R566" s="230"/>
      <c r="S566" s="230"/>
      <c r="T566" s="23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2" t="s">
        <v>136</v>
      </c>
      <c r="AU566" s="232" t="s">
        <v>79</v>
      </c>
      <c r="AV566" s="13" t="s">
        <v>79</v>
      </c>
      <c r="AW566" s="13" t="s">
        <v>31</v>
      </c>
      <c r="AX566" s="13" t="s">
        <v>69</v>
      </c>
      <c r="AY566" s="232" t="s">
        <v>121</v>
      </c>
    </row>
    <row r="567" s="13" customFormat="1">
      <c r="A567" s="13"/>
      <c r="B567" s="222"/>
      <c r="C567" s="223"/>
      <c r="D567" s="214" t="s">
        <v>136</v>
      </c>
      <c r="E567" s="224" t="s">
        <v>19</v>
      </c>
      <c r="F567" s="225" t="s">
        <v>787</v>
      </c>
      <c r="G567" s="223"/>
      <c r="H567" s="226">
        <v>0.41999999999999998</v>
      </c>
      <c r="I567" s="227"/>
      <c r="J567" s="223"/>
      <c r="K567" s="223"/>
      <c r="L567" s="228"/>
      <c r="M567" s="229"/>
      <c r="N567" s="230"/>
      <c r="O567" s="230"/>
      <c r="P567" s="230"/>
      <c r="Q567" s="230"/>
      <c r="R567" s="230"/>
      <c r="S567" s="230"/>
      <c r="T567" s="23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2" t="s">
        <v>136</v>
      </c>
      <c r="AU567" s="232" t="s">
        <v>79</v>
      </c>
      <c r="AV567" s="13" t="s">
        <v>79</v>
      </c>
      <c r="AW567" s="13" t="s">
        <v>31</v>
      </c>
      <c r="AX567" s="13" t="s">
        <v>69</v>
      </c>
      <c r="AY567" s="232" t="s">
        <v>121</v>
      </c>
    </row>
    <row r="568" s="13" customFormat="1">
      <c r="A568" s="13"/>
      <c r="B568" s="222"/>
      <c r="C568" s="223"/>
      <c r="D568" s="214" t="s">
        <v>136</v>
      </c>
      <c r="E568" s="224" t="s">
        <v>19</v>
      </c>
      <c r="F568" s="225" t="s">
        <v>788</v>
      </c>
      <c r="G568" s="223"/>
      <c r="H568" s="226">
        <v>1.5149999999999999</v>
      </c>
      <c r="I568" s="227"/>
      <c r="J568" s="223"/>
      <c r="K568" s="223"/>
      <c r="L568" s="228"/>
      <c r="M568" s="229"/>
      <c r="N568" s="230"/>
      <c r="O568" s="230"/>
      <c r="P568" s="230"/>
      <c r="Q568" s="230"/>
      <c r="R568" s="230"/>
      <c r="S568" s="230"/>
      <c r="T568" s="23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2" t="s">
        <v>136</v>
      </c>
      <c r="AU568" s="232" t="s">
        <v>79</v>
      </c>
      <c r="AV568" s="13" t="s">
        <v>79</v>
      </c>
      <c r="AW568" s="13" t="s">
        <v>31</v>
      </c>
      <c r="AX568" s="13" t="s">
        <v>69</v>
      </c>
      <c r="AY568" s="232" t="s">
        <v>121</v>
      </c>
    </row>
    <row r="569" s="13" customFormat="1">
      <c r="A569" s="13"/>
      <c r="B569" s="222"/>
      <c r="C569" s="223"/>
      <c r="D569" s="214" t="s">
        <v>136</v>
      </c>
      <c r="E569" s="224" t="s">
        <v>19</v>
      </c>
      <c r="F569" s="225" t="s">
        <v>789</v>
      </c>
      <c r="G569" s="223"/>
      <c r="H569" s="226">
        <v>1.2749999999999999</v>
      </c>
      <c r="I569" s="227"/>
      <c r="J569" s="223"/>
      <c r="K569" s="223"/>
      <c r="L569" s="228"/>
      <c r="M569" s="229"/>
      <c r="N569" s="230"/>
      <c r="O569" s="230"/>
      <c r="P569" s="230"/>
      <c r="Q569" s="230"/>
      <c r="R569" s="230"/>
      <c r="S569" s="230"/>
      <c r="T569" s="23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2" t="s">
        <v>136</v>
      </c>
      <c r="AU569" s="232" t="s">
        <v>79</v>
      </c>
      <c r="AV569" s="13" t="s">
        <v>79</v>
      </c>
      <c r="AW569" s="13" t="s">
        <v>31</v>
      </c>
      <c r="AX569" s="13" t="s">
        <v>69</v>
      </c>
      <c r="AY569" s="232" t="s">
        <v>121</v>
      </c>
    </row>
    <row r="570" s="13" customFormat="1">
      <c r="A570" s="13"/>
      <c r="B570" s="222"/>
      <c r="C570" s="223"/>
      <c r="D570" s="214" t="s">
        <v>136</v>
      </c>
      <c r="E570" s="224" t="s">
        <v>19</v>
      </c>
      <c r="F570" s="225" t="s">
        <v>790</v>
      </c>
      <c r="G570" s="223"/>
      <c r="H570" s="226">
        <v>0.59999999999999998</v>
      </c>
      <c r="I570" s="227"/>
      <c r="J570" s="223"/>
      <c r="K570" s="223"/>
      <c r="L570" s="228"/>
      <c r="M570" s="229"/>
      <c r="N570" s="230"/>
      <c r="O570" s="230"/>
      <c r="P570" s="230"/>
      <c r="Q570" s="230"/>
      <c r="R570" s="230"/>
      <c r="S570" s="230"/>
      <c r="T570" s="23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2" t="s">
        <v>136</v>
      </c>
      <c r="AU570" s="232" t="s">
        <v>79</v>
      </c>
      <c r="AV570" s="13" t="s">
        <v>79</v>
      </c>
      <c r="AW570" s="13" t="s">
        <v>31</v>
      </c>
      <c r="AX570" s="13" t="s">
        <v>69</v>
      </c>
      <c r="AY570" s="232" t="s">
        <v>121</v>
      </c>
    </row>
    <row r="571" s="14" customFormat="1">
      <c r="A571" s="14"/>
      <c r="B571" s="233"/>
      <c r="C571" s="234"/>
      <c r="D571" s="214" t="s">
        <v>136</v>
      </c>
      <c r="E571" s="235" t="s">
        <v>19</v>
      </c>
      <c r="F571" s="236" t="s">
        <v>146</v>
      </c>
      <c r="G571" s="234"/>
      <c r="H571" s="237">
        <v>10.574999999999999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3" t="s">
        <v>136</v>
      </c>
      <c r="AU571" s="243" t="s">
        <v>79</v>
      </c>
      <c r="AV571" s="14" t="s">
        <v>128</v>
      </c>
      <c r="AW571" s="14" t="s">
        <v>31</v>
      </c>
      <c r="AX571" s="14" t="s">
        <v>77</v>
      </c>
      <c r="AY571" s="243" t="s">
        <v>121</v>
      </c>
    </row>
    <row r="572" s="2" customFormat="1" ht="24.15" customHeight="1">
      <c r="A572" s="39"/>
      <c r="B572" s="40"/>
      <c r="C572" s="201" t="s">
        <v>791</v>
      </c>
      <c r="D572" s="201" t="s">
        <v>123</v>
      </c>
      <c r="E572" s="202" t="s">
        <v>792</v>
      </c>
      <c r="F572" s="203" t="s">
        <v>793</v>
      </c>
      <c r="G572" s="204" t="s">
        <v>283</v>
      </c>
      <c r="H572" s="205">
        <v>35.369999999999997</v>
      </c>
      <c r="I572" s="206"/>
      <c r="J572" s="207">
        <f>ROUND(I572*H572,2)</f>
        <v>0</v>
      </c>
      <c r="K572" s="203" t="s">
        <v>127</v>
      </c>
      <c r="L572" s="45"/>
      <c r="M572" s="208" t="s">
        <v>19</v>
      </c>
      <c r="N572" s="209" t="s">
        <v>40</v>
      </c>
      <c r="O572" s="85"/>
      <c r="P572" s="210">
        <f>O572*H572</f>
        <v>0</v>
      </c>
      <c r="Q572" s="210">
        <v>0</v>
      </c>
      <c r="R572" s="210">
        <f>Q572*H572</f>
        <v>0</v>
      </c>
      <c r="S572" s="210">
        <v>0</v>
      </c>
      <c r="T572" s="21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2" t="s">
        <v>128</v>
      </c>
      <c r="AT572" s="212" t="s">
        <v>123</v>
      </c>
      <c r="AU572" s="212" t="s">
        <v>79</v>
      </c>
      <c r="AY572" s="18" t="s">
        <v>121</v>
      </c>
      <c r="BE572" s="213">
        <f>IF(N572="základní",J572,0)</f>
        <v>0</v>
      </c>
      <c r="BF572" s="213">
        <f>IF(N572="snížená",J572,0)</f>
        <v>0</v>
      </c>
      <c r="BG572" s="213">
        <f>IF(N572="zákl. přenesená",J572,0)</f>
        <v>0</v>
      </c>
      <c r="BH572" s="213">
        <f>IF(N572="sníž. přenesená",J572,0)</f>
        <v>0</v>
      </c>
      <c r="BI572" s="213">
        <f>IF(N572="nulová",J572,0)</f>
        <v>0</v>
      </c>
      <c r="BJ572" s="18" t="s">
        <v>77</v>
      </c>
      <c r="BK572" s="213">
        <f>ROUND(I572*H572,2)</f>
        <v>0</v>
      </c>
      <c r="BL572" s="18" t="s">
        <v>128</v>
      </c>
      <c r="BM572" s="212" t="s">
        <v>794</v>
      </c>
    </row>
    <row r="573" s="2" customFormat="1">
      <c r="A573" s="39"/>
      <c r="B573" s="40"/>
      <c r="C573" s="41"/>
      <c r="D573" s="214" t="s">
        <v>130</v>
      </c>
      <c r="E573" s="41"/>
      <c r="F573" s="215" t="s">
        <v>795</v>
      </c>
      <c r="G573" s="41"/>
      <c r="H573" s="41"/>
      <c r="I573" s="216"/>
      <c r="J573" s="41"/>
      <c r="K573" s="41"/>
      <c r="L573" s="45"/>
      <c r="M573" s="217"/>
      <c r="N573" s="218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130</v>
      </c>
      <c r="AU573" s="18" t="s">
        <v>79</v>
      </c>
    </row>
    <row r="574" s="2" customFormat="1">
      <c r="A574" s="39"/>
      <c r="B574" s="40"/>
      <c r="C574" s="41"/>
      <c r="D574" s="219" t="s">
        <v>132</v>
      </c>
      <c r="E574" s="41"/>
      <c r="F574" s="220" t="s">
        <v>796</v>
      </c>
      <c r="G574" s="41"/>
      <c r="H574" s="41"/>
      <c r="I574" s="216"/>
      <c r="J574" s="41"/>
      <c r="K574" s="41"/>
      <c r="L574" s="45"/>
      <c r="M574" s="217"/>
      <c r="N574" s="218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132</v>
      </c>
      <c r="AU574" s="18" t="s">
        <v>79</v>
      </c>
    </row>
    <row r="575" s="2" customFormat="1">
      <c r="A575" s="39"/>
      <c r="B575" s="40"/>
      <c r="C575" s="41"/>
      <c r="D575" s="214" t="s">
        <v>134</v>
      </c>
      <c r="E575" s="41"/>
      <c r="F575" s="221" t="s">
        <v>797</v>
      </c>
      <c r="G575" s="41"/>
      <c r="H575" s="41"/>
      <c r="I575" s="216"/>
      <c r="J575" s="41"/>
      <c r="K575" s="41"/>
      <c r="L575" s="45"/>
      <c r="M575" s="217"/>
      <c r="N575" s="218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134</v>
      </c>
      <c r="AU575" s="18" t="s">
        <v>79</v>
      </c>
    </row>
    <row r="576" s="13" customFormat="1">
      <c r="A576" s="13"/>
      <c r="B576" s="222"/>
      <c r="C576" s="223"/>
      <c r="D576" s="214" t="s">
        <v>136</v>
      </c>
      <c r="E576" s="224" t="s">
        <v>19</v>
      </c>
      <c r="F576" s="225" t="s">
        <v>798</v>
      </c>
      <c r="G576" s="223"/>
      <c r="H576" s="226">
        <v>21.329999999999998</v>
      </c>
      <c r="I576" s="227"/>
      <c r="J576" s="223"/>
      <c r="K576" s="223"/>
      <c r="L576" s="228"/>
      <c r="M576" s="229"/>
      <c r="N576" s="230"/>
      <c r="O576" s="230"/>
      <c r="P576" s="230"/>
      <c r="Q576" s="230"/>
      <c r="R576" s="230"/>
      <c r="S576" s="230"/>
      <c r="T576" s="23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2" t="s">
        <v>136</v>
      </c>
      <c r="AU576" s="232" t="s">
        <v>79</v>
      </c>
      <c r="AV576" s="13" t="s">
        <v>79</v>
      </c>
      <c r="AW576" s="13" t="s">
        <v>31</v>
      </c>
      <c r="AX576" s="13" t="s">
        <v>69</v>
      </c>
      <c r="AY576" s="232" t="s">
        <v>121</v>
      </c>
    </row>
    <row r="577" s="13" customFormat="1">
      <c r="A577" s="13"/>
      <c r="B577" s="222"/>
      <c r="C577" s="223"/>
      <c r="D577" s="214" t="s">
        <v>136</v>
      </c>
      <c r="E577" s="224" t="s">
        <v>19</v>
      </c>
      <c r="F577" s="225" t="s">
        <v>799</v>
      </c>
      <c r="G577" s="223"/>
      <c r="H577" s="226">
        <v>7.5599999999999996</v>
      </c>
      <c r="I577" s="227"/>
      <c r="J577" s="223"/>
      <c r="K577" s="223"/>
      <c r="L577" s="228"/>
      <c r="M577" s="229"/>
      <c r="N577" s="230"/>
      <c r="O577" s="230"/>
      <c r="P577" s="230"/>
      <c r="Q577" s="230"/>
      <c r="R577" s="230"/>
      <c r="S577" s="230"/>
      <c r="T577" s="23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2" t="s">
        <v>136</v>
      </c>
      <c r="AU577" s="232" t="s">
        <v>79</v>
      </c>
      <c r="AV577" s="13" t="s">
        <v>79</v>
      </c>
      <c r="AW577" s="13" t="s">
        <v>31</v>
      </c>
      <c r="AX577" s="13" t="s">
        <v>69</v>
      </c>
      <c r="AY577" s="232" t="s">
        <v>121</v>
      </c>
    </row>
    <row r="578" s="13" customFormat="1">
      <c r="A578" s="13"/>
      <c r="B578" s="222"/>
      <c r="C578" s="223"/>
      <c r="D578" s="214" t="s">
        <v>136</v>
      </c>
      <c r="E578" s="224" t="s">
        <v>19</v>
      </c>
      <c r="F578" s="225" t="s">
        <v>800</v>
      </c>
      <c r="G578" s="223"/>
      <c r="H578" s="226">
        <v>6.4800000000000004</v>
      </c>
      <c r="I578" s="227"/>
      <c r="J578" s="223"/>
      <c r="K578" s="223"/>
      <c r="L578" s="228"/>
      <c r="M578" s="229"/>
      <c r="N578" s="230"/>
      <c r="O578" s="230"/>
      <c r="P578" s="230"/>
      <c r="Q578" s="230"/>
      <c r="R578" s="230"/>
      <c r="S578" s="230"/>
      <c r="T578" s="23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2" t="s">
        <v>136</v>
      </c>
      <c r="AU578" s="232" t="s">
        <v>79</v>
      </c>
      <c r="AV578" s="13" t="s">
        <v>79</v>
      </c>
      <c r="AW578" s="13" t="s">
        <v>31</v>
      </c>
      <c r="AX578" s="13" t="s">
        <v>69</v>
      </c>
      <c r="AY578" s="232" t="s">
        <v>121</v>
      </c>
    </row>
    <row r="579" s="14" customFormat="1">
      <c r="A579" s="14"/>
      <c r="B579" s="233"/>
      <c r="C579" s="234"/>
      <c r="D579" s="214" t="s">
        <v>136</v>
      </c>
      <c r="E579" s="235" t="s">
        <v>19</v>
      </c>
      <c r="F579" s="236" t="s">
        <v>146</v>
      </c>
      <c r="G579" s="234"/>
      <c r="H579" s="237">
        <v>35.369999999999997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3" t="s">
        <v>136</v>
      </c>
      <c r="AU579" s="243" t="s">
        <v>79</v>
      </c>
      <c r="AV579" s="14" t="s">
        <v>128</v>
      </c>
      <c r="AW579" s="14" t="s">
        <v>31</v>
      </c>
      <c r="AX579" s="14" t="s">
        <v>77</v>
      </c>
      <c r="AY579" s="243" t="s">
        <v>121</v>
      </c>
    </row>
    <row r="580" s="2" customFormat="1" ht="21.75" customHeight="1">
      <c r="A580" s="39"/>
      <c r="B580" s="40"/>
      <c r="C580" s="201" t="s">
        <v>801</v>
      </c>
      <c r="D580" s="201" t="s">
        <v>123</v>
      </c>
      <c r="E580" s="202" t="s">
        <v>802</v>
      </c>
      <c r="F580" s="203" t="s">
        <v>803</v>
      </c>
      <c r="G580" s="204" t="s">
        <v>283</v>
      </c>
      <c r="H580" s="205">
        <v>10.4</v>
      </c>
      <c r="I580" s="206"/>
      <c r="J580" s="207">
        <f>ROUND(I580*H580,2)</f>
        <v>0</v>
      </c>
      <c r="K580" s="203" t="s">
        <v>127</v>
      </c>
      <c r="L580" s="45"/>
      <c r="M580" s="208" t="s">
        <v>19</v>
      </c>
      <c r="N580" s="209" t="s">
        <v>40</v>
      </c>
      <c r="O580" s="85"/>
      <c r="P580" s="210">
        <f>O580*H580</f>
        <v>0</v>
      </c>
      <c r="Q580" s="210">
        <v>2.5068199999999998</v>
      </c>
      <c r="R580" s="210">
        <f>Q580*H580</f>
        <v>26.070927999999999</v>
      </c>
      <c r="S580" s="210">
        <v>0</v>
      </c>
      <c r="T580" s="211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2" t="s">
        <v>128</v>
      </c>
      <c r="AT580" s="212" t="s">
        <v>123</v>
      </c>
      <c r="AU580" s="212" t="s">
        <v>79</v>
      </c>
      <c r="AY580" s="18" t="s">
        <v>121</v>
      </c>
      <c r="BE580" s="213">
        <f>IF(N580="základní",J580,0)</f>
        <v>0</v>
      </c>
      <c r="BF580" s="213">
        <f>IF(N580="snížená",J580,0)</f>
        <v>0</v>
      </c>
      <c r="BG580" s="213">
        <f>IF(N580="zákl. přenesená",J580,0)</f>
        <v>0</v>
      </c>
      <c r="BH580" s="213">
        <f>IF(N580="sníž. přenesená",J580,0)</f>
        <v>0</v>
      </c>
      <c r="BI580" s="213">
        <f>IF(N580="nulová",J580,0)</f>
        <v>0</v>
      </c>
      <c r="BJ580" s="18" t="s">
        <v>77</v>
      </c>
      <c r="BK580" s="213">
        <f>ROUND(I580*H580,2)</f>
        <v>0</v>
      </c>
      <c r="BL580" s="18" t="s">
        <v>128</v>
      </c>
      <c r="BM580" s="212" t="s">
        <v>804</v>
      </c>
    </row>
    <row r="581" s="2" customFormat="1">
      <c r="A581" s="39"/>
      <c r="B581" s="40"/>
      <c r="C581" s="41"/>
      <c r="D581" s="214" t="s">
        <v>130</v>
      </c>
      <c r="E581" s="41"/>
      <c r="F581" s="215" t="s">
        <v>805</v>
      </c>
      <c r="G581" s="41"/>
      <c r="H581" s="41"/>
      <c r="I581" s="216"/>
      <c r="J581" s="41"/>
      <c r="K581" s="41"/>
      <c r="L581" s="45"/>
      <c r="M581" s="217"/>
      <c r="N581" s="218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130</v>
      </c>
      <c r="AU581" s="18" t="s">
        <v>79</v>
      </c>
    </row>
    <row r="582" s="2" customFormat="1">
      <c r="A582" s="39"/>
      <c r="B582" s="40"/>
      <c r="C582" s="41"/>
      <c r="D582" s="219" t="s">
        <v>132</v>
      </c>
      <c r="E582" s="41"/>
      <c r="F582" s="220" t="s">
        <v>806</v>
      </c>
      <c r="G582" s="41"/>
      <c r="H582" s="41"/>
      <c r="I582" s="216"/>
      <c r="J582" s="41"/>
      <c r="K582" s="41"/>
      <c r="L582" s="45"/>
      <c r="M582" s="217"/>
      <c r="N582" s="218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132</v>
      </c>
      <c r="AU582" s="18" t="s">
        <v>79</v>
      </c>
    </row>
    <row r="583" s="2" customFormat="1">
      <c r="A583" s="39"/>
      <c r="B583" s="40"/>
      <c r="C583" s="41"/>
      <c r="D583" s="214" t="s">
        <v>134</v>
      </c>
      <c r="E583" s="41"/>
      <c r="F583" s="221" t="s">
        <v>807</v>
      </c>
      <c r="G583" s="41"/>
      <c r="H583" s="41"/>
      <c r="I583" s="216"/>
      <c r="J583" s="41"/>
      <c r="K583" s="41"/>
      <c r="L583" s="45"/>
      <c r="M583" s="217"/>
      <c r="N583" s="218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134</v>
      </c>
      <c r="AU583" s="18" t="s">
        <v>79</v>
      </c>
    </row>
    <row r="584" s="13" customFormat="1">
      <c r="A584" s="13"/>
      <c r="B584" s="222"/>
      <c r="C584" s="223"/>
      <c r="D584" s="214" t="s">
        <v>136</v>
      </c>
      <c r="E584" s="224" t="s">
        <v>19</v>
      </c>
      <c r="F584" s="225" t="s">
        <v>808</v>
      </c>
      <c r="G584" s="223"/>
      <c r="H584" s="226">
        <v>7.2000000000000002</v>
      </c>
      <c r="I584" s="227"/>
      <c r="J584" s="223"/>
      <c r="K584" s="223"/>
      <c r="L584" s="228"/>
      <c r="M584" s="229"/>
      <c r="N584" s="230"/>
      <c r="O584" s="230"/>
      <c r="P584" s="230"/>
      <c r="Q584" s="230"/>
      <c r="R584" s="230"/>
      <c r="S584" s="230"/>
      <c r="T584" s="23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2" t="s">
        <v>136</v>
      </c>
      <c r="AU584" s="232" t="s">
        <v>79</v>
      </c>
      <c r="AV584" s="13" t="s">
        <v>79</v>
      </c>
      <c r="AW584" s="13" t="s">
        <v>31</v>
      </c>
      <c r="AX584" s="13" t="s">
        <v>69</v>
      </c>
      <c r="AY584" s="232" t="s">
        <v>121</v>
      </c>
    </row>
    <row r="585" s="13" customFormat="1">
      <c r="A585" s="13"/>
      <c r="B585" s="222"/>
      <c r="C585" s="223"/>
      <c r="D585" s="214" t="s">
        <v>136</v>
      </c>
      <c r="E585" s="224" t="s">
        <v>19</v>
      </c>
      <c r="F585" s="225" t="s">
        <v>809</v>
      </c>
      <c r="G585" s="223"/>
      <c r="H585" s="226">
        <v>3.2000000000000002</v>
      </c>
      <c r="I585" s="227"/>
      <c r="J585" s="223"/>
      <c r="K585" s="223"/>
      <c r="L585" s="228"/>
      <c r="M585" s="229"/>
      <c r="N585" s="230"/>
      <c r="O585" s="230"/>
      <c r="P585" s="230"/>
      <c r="Q585" s="230"/>
      <c r="R585" s="230"/>
      <c r="S585" s="230"/>
      <c r="T585" s="23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2" t="s">
        <v>136</v>
      </c>
      <c r="AU585" s="232" t="s">
        <v>79</v>
      </c>
      <c r="AV585" s="13" t="s">
        <v>79</v>
      </c>
      <c r="AW585" s="13" t="s">
        <v>31</v>
      </c>
      <c r="AX585" s="13" t="s">
        <v>69</v>
      </c>
      <c r="AY585" s="232" t="s">
        <v>121</v>
      </c>
    </row>
    <row r="586" s="14" customFormat="1">
      <c r="A586" s="14"/>
      <c r="B586" s="233"/>
      <c r="C586" s="234"/>
      <c r="D586" s="214" t="s">
        <v>136</v>
      </c>
      <c r="E586" s="235" t="s">
        <v>19</v>
      </c>
      <c r="F586" s="236" t="s">
        <v>146</v>
      </c>
      <c r="G586" s="234"/>
      <c r="H586" s="237">
        <v>10.4</v>
      </c>
      <c r="I586" s="238"/>
      <c r="J586" s="234"/>
      <c r="K586" s="234"/>
      <c r="L586" s="239"/>
      <c r="M586" s="240"/>
      <c r="N586" s="241"/>
      <c r="O586" s="241"/>
      <c r="P586" s="241"/>
      <c r="Q586" s="241"/>
      <c r="R586" s="241"/>
      <c r="S586" s="241"/>
      <c r="T586" s="24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3" t="s">
        <v>136</v>
      </c>
      <c r="AU586" s="243" t="s">
        <v>79</v>
      </c>
      <c r="AV586" s="14" t="s">
        <v>128</v>
      </c>
      <c r="AW586" s="14" t="s">
        <v>31</v>
      </c>
      <c r="AX586" s="14" t="s">
        <v>77</v>
      </c>
      <c r="AY586" s="243" t="s">
        <v>121</v>
      </c>
    </row>
    <row r="587" s="2" customFormat="1" ht="24.15" customHeight="1">
      <c r="A587" s="39"/>
      <c r="B587" s="40"/>
      <c r="C587" s="201" t="s">
        <v>810</v>
      </c>
      <c r="D587" s="201" t="s">
        <v>123</v>
      </c>
      <c r="E587" s="202" t="s">
        <v>811</v>
      </c>
      <c r="F587" s="203" t="s">
        <v>812</v>
      </c>
      <c r="G587" s="204" t="s">
        <v>283</v>
      </c>
      <c r="H587" s="205">
        <v>78.299999999999997</v>
      </c>
      <c r="I587" s="206"/>
      <c r="J587" s="207">
        <f>ROUND(I587*H587,2)</f>
        <v>0</v>
      </c>
      <c r="K587" s="203" t="s">
        <v>127</v>
      </c>
      <c r="L587" s="45"/>
      <c r="M587" s="208" t="s">
        <v>19</v>
      </c>
      <c r="N587" s="209" t="s">
        <v>40</v>
      </c>
      <c r="O587" s="85"/>
      <c r="P587" s="210">
        <f>O587*H587</f>
        <v>0</v>
      </c>
      <c r="Q587" s="210">
        <v>2.1600000000000001</v>
      </c>
      <c r="R587" s="210">
        <f>Q587*H587</f>
        <v>169.12800000000001</v>
      </c>
      <c r="S587" s="210">
        <v>0</v>
      </c>
      <c r="T587" s="21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2" t="s">
        <v>128</v>
      </c>
      <c r="AT587" s="212" t="s">
        <v>123</v>
      </c>
      <c r="AU587" s="212" t="s">
        <v>79</v>
      </c>
      <c r="AY587" s="18" t="s">
        <v>121</v>
      </c>
      <c r="BE587" s="213">
        <f>IF(N587="základní",J587,0)</f>
        <v>0</v>
      </c>
      <c r="BF587" s="213">
        <f>IF(N587="snížená",J587,0)</f>
        <v>0</v>
      </c>
      <c r="BG587" s="213">
        <f>IF(N587="zákl. přenesená",J587,0)</f>
        <v>0</v>
      </c>
      <c r="BH587" s="213">
        <f>IF(N587="sníž. přenesená",J587,0)</f>
        <v>0</v>
      </c>
      <c r="BI587" s="213">
        <f>IF(N587="nulová",J587,0)</f>
        <v>0</v>
      </c>
      <c r="BJ587" s="18" t="s">
        <v>77</v>
      </c>
      <c r="BK587" s="213">
        <f>ROUND(I587*H587,2)</f>
        <v>0</v>
      </c>
      <c r="BL587" s="18" t="s">
        <v>128</v>
      </c>
      <c r="BM587" s="212" t="s">
        <v>813</v>
      </c>
    </row>
    <row r="588" s="2" customFormat="1">
      <c r="A588" s="39"/>
      <c r="B588" s="40"/>
      <c r="C588" s="41"/>
      <c r="D588" s="214" t="s">
        <v>130</v>
      </c>
      <c r="E588" s="41"/>
      <c r="F588" s="215" t="s">
        <v>814</v>
      </c>
      <c r="G588" s="41"/>
      <c r="H588" s="41"/>
      <c r="I588" s="216"/>
      <c r="J588" s="41"/>
      <c r="K588" s="41"/>
      <c r="L588" s="45"/>
      <c r="M588" s="217"/>
      <c r="N588" s="218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130</v>
      </c>
      <c r="AU588" s="18" t="s">
        <v>79</v>
      </c>
    </row>
    <row r="589" s="2" customFormat="1">
      <c r="A589" s="39"/>
      <c r="B589" s="40"/>
      <c r="C589" s="41"/>
      <c r="D589" s="219" t="s">
        <v>132</v>
      </c>
      <c r="E589" s="41"/>
      <c r="F589" s="220" t="s">
        <v>815</v>
      </c>
      <c r="G589" s="41"/>
      <c r="H589" s="41"/>
      <c r="I589" s="216"/>
      <c r="J589" s="41"/>
      <c r="K589" s="41"/>
      <c r="L589" s="45"/>
      <c r="M589" s="217"/>
      <c r="N589" s="218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132</v>
      </c>
      <c r="AU589" s="18" t="s">
        <v>79</v>
      </c>
    </row>
    <row r="590" s="2" customFormat="1">
      <c r="A590" s="39"/>
      <c r="B590" s="40"/>
      <c r="C590" s="41"/>
      <c r="D590" s="214" t="s">
        <v>134</v>
      </c>
      <c r="E590" s="41"/>
      <c r="F590" s="221" t="s">
        <v>816</v>
      </c>
      <c r="G590" s="41"/>
      <c r="H590" s="41"/>
      <c r="I590" s="216"/>
      <c r="J590" s="41"/>
      <c r="K590" s="41"/>
      <c r="L590" s="45"/>
      <c r="M590" s="217"/>
      <c r="N590" s="218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134</v>
      </c>
      <c r="AU590" s="18" t="s">
        <v>79</v>
      </c>
    </row>
    <row r="591" s="13" customFormat="1">
      <c r="A591" s="13"/>
      <c r="B591" s="222"/>
      <c r="C591" s="223"/>
      <c r="D591" s="214" t="s">
        <v>136</v>
      </c>
      <c r="E591" s="224" t="s">
        <v>19</v>
      </c>
      <c r="F591" s="225" t="s">
        <v>817</v>
      </c>
      <c r="G591" s="223"/>
      <c r="H591" s="226">
        <v>78.299999999999997</v>
      </c>
      <c r="I591" s="227"/>
      <c r="J591" s="223"/>
      <c r="K591" s="223"/>
      <c r="L591" s="228"/>
      <c r="M591" s="229"/>
      <c r="N591" s="230"/>
      <c r="O591" s="230"/>
      <c r="P591" s="230"/>
      <c r="Q591" s="230"/>
      <c r="R591" s="230"/>
      <c r="S591" s="230"/>
      <c r="T591" s="23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2" t="s">
        <v>136</v>
      </c>
      <c r="AU591" s="232" t="s">
        <v>79</v>
      </c>
      <c r="AV591" s="13" t="s">
        <v>79</v>
      </c>
      <c r="AW591" s="13" t="s">
        <v>31</v>
      </c>
      <c r="AX591" s="13" t="s">
        <v>77</v>
      </c>
      <c r="AY591" s="232" t="s">
        <v>121</v>
      </c>
    </row>
    <row r="592" s="2" customFormat="1" ht="33" customHeight="1">
      <c r="A592" s="39"/>
      <c r="B592" s="40"/>
      <c r="C592" s="201" t="s">
        <v>818</v>
      </c>
      <c r="D592" s="201" t="s">
        <v>123</v>
      </c>
      <c r="E592" s="202" t="s">
        <v>819</v>
      </c>
      <c r="F592" s="203" t="s">
        <v>820</v>
      </c>
      <c r="G592" s="204" t="s">
        <v>126</v>
      </c>
      <c r="H592" s="205">
        <v>156</v>
      </c>
      <c r="I592" s="206"/>
      <c r="J592" s="207">
        <f>ROUND(I592*H592,2)</f>
        <v>0</v>
      </c>
      <c r="K592" s="203" t="s">
        <v>127</v>
      </c>
      <c r="L592" s="45"/>
      <c r="M592" s="208" t="s">
        <v>19</v>
      </c>
      <c r="N592" s="209" t="s">
        <v>40</v>
      </c>
      <c r="O592" s="85"/>
      <c r="P592" s="210">
        <f>O592*H592</f>
        <v>0</v>
      </c>
      <c r="Q592" s="210">
        <v>0.78061999999999998</v>
      </c>
      <c r="R592" s="210">
        <f>Q592*H592</f>
        <v>121.77672</v>
      </c>
      <c r="S592" s="210">
        <v>0</v>
      </c>
      <c r="T592" s="211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12" t="s">
        <v>128</v>
      </c>
      <c r="AT592" s="212" t="s">
        <v>123</v>
      </c>
      <c r="AU592" s="212" t="s">
        <v>79</v>
      </c>
      <c r="AY592" s="18" t="s">
        <v>121</v>
      </c>
      <c r="BE592" s="213">
        <f>IF(N592="základní",J592,0)</f>
        <v>0</v>
      </c>
      <c r="BF592" s="213">
        <f>IF(N592="snížená",J592,0)</f>
        <v>0</v>
      </c>
      <c r="BG592" s="213">
        <f>IF(N592="zákl. přenesená",J592,0)</f>
        <v>0</v>
      </c>
      <c r="BH592" s="213">
        <f>IF(N592="sníž. přenesená",J592,0)</f>
        <v>0</v>
      </c>
      <c r="BI592" s="213">
        <f>IF(N592="nulová",J592,0)</f>
        <v>0</v>
      </c>
      <c r="BJ592" s="18" t="s">
        <v>77</v>
      </c>
      <c r="BK592" s="213">
        <f>ROUND(I592*H592,2)</f>
        <v>0</v>
      </c>
      <c r="BL592" s="18" t="s">
        <v>128</v>
      </c>
      <c r="BM592" s="212" t="s">
        <v>821</v>
      </c>
    </row>
    <row r="593" s="2" customFormat="1">
      <c r="A593" s="39"/>
      <c r="B593" s="40"/>
      <c r="C593" s="41"/>
      <c r="D593" s="214" t="s">
        <v>130</v>
      </c>
      <c r="E593" s="41"/>
      <c r="F593" s="215" t="s">
        <v>822</v>
      </c>
      <c r="G593" s="41"/>
      <c r="H593" s="41"/>
      <c r="I593" s="216"/>
      <c r="J593" s="41"/>
      <c r="K593" s="41"/>
      <c r="L593" s="45"/>
      <c r="M593" s="217"/>
      <c r="N593" s="218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130</v>
      </c>
      <c r="AU593" s="18" t="s">
        <v>79</v>
      </c>
    </row>
    <row r="594" s="2" customFormat="1">
      <c r="A594" s="39"/>
      <c r="B594" s="40"/>
      <c r="C594" s="41"/>
      <c r="D594" s="219" t="s">
        <v>132</v>
      </c>
      <c r="E594" s="41"/>
      <c r="F594" s="220" t="s">
        <v>823</v>
      </c>
      <c r="G594" s="41"/>
      <c r="H594" s="41"/>
      <c r="I594" s="216"/>
      <c r="J594" s="41"/>
      <c r="K594" s="41"/>
      <c r="L594" s="45"/>
      <c r="M594" s="217"/>
      <c r="N594" s="218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132</v>
      </c>
      <c r="AU594" s="18" t="s">
        <v>79</v>
      </c>
    </row>
    <row r="595" s="2" customFormat="1">
      <c r="A595" s="39"/>
      <c r="B595" s="40"/>
      <c r="C595" s="41"/>
      <c r="D595" s="214" t="s">
        <v>134</v>
      </c>
      <c r="E595" s="41"/>
      <c r="F595" s="221" t="s">
        <v>824</v>
      </c>
      <c r="G595" s="41"/>
      <c r="H595" s="41"/>
      <c r="I595" s="216"/>
      <c r="J595" s="41"/>
      <c r="K595" s="41"/>
      <c r="L595" s="45"/>
      <c r="M595" s="217"/>
      <c r="N595" s="218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134</v>
      </c>
      <c r="AU595" s="18" t="s">
        <v>79</v>
      </c>
    </row>
    <row r="596" s="13" customFormat="1">
      <c r="A596" s="13"/>
      <c r="B596" s="222"/>
      <c r="C596" s="223"/>
      <c r="D596" s="214" t="s">
        <v>136</v>
      </c>
      <c r="E596" s="224" t="s">
        <v>19</v>
      </c>
      <c r="F596" s="225" t="s">
        <v>825</v>
      </c>
      <c r="G596" s="223"/>
      <c r="H596" s="226">
        <v>11</v>
      </c>
      <c r="I596" s="227"/>
      <c r="J596" s="223"/>
      <c r="K596" s="223"/>
      <c r="L596" s="228"/>
      <c r="M596" s="229"/>
      <c r="N596" s="230"/>
      <c r="O596" s="230"/>
      <c r="P596" s="230"/>
      <c r="Q596" s="230"/>
      <c r="R596" s="230"/>
      <c r="S596" s="230"/>
      <c r="T596" s="23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2" t="s">
        <v>136</v>
      </c>
      <c r="AU596" s="232" t="s">
        <v>79</v>
      </c>
      <c r="AV596" s="13" t="s">
        <v>79</v>
      </c>
      <c r="AW596" s="13" t="s">
        <v>31</v>
      </c>
      <c r="AX596" s="13" t="s">
        <v>69</v>
      </c>
      <c r="AY596" s="232" t="s">
        <v>121</v>
      </c>
    </row>
    <row r="597" s="13" customFormat="1">
      <c r="A597" s="13"/>
      <c r="B597" s="222"/>
      <c r="C597" s="223"/>
      <c r="D597" s="214" t="s">
        <v>136</v>
      </c>
      <c r="E597" s="224" t="s">
        <v>19</v>
      </c>
      <c r="F597" s="225" t="s">
        <v>826</v>
      </c>
      <c r="G597" s="223"/>
      <c r="H597" s="226">
        <v>33</v>
      </c>
      <c r="I597" s="227"/>
      <c r="J597" s="223"/>
      <c r="K597" s="223"/>
      <c r="L597" s="228"/>
      <c r="M597" s="229"/>
      <c r="N597" s="230"/>
      <c r="O597" s="230"/>
      <c r="P597" s="230"/>
      <c r="Q597" s="230"/>
      <c r="R597" s="230"/>
      <c r="S597" s="230"/>
      <c r="T597" s="23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2" t="s">
        <v>136</v>
      </c>
      <c r="AU597" s="232" t="s">
        <v>79</v>
      </c>
      <c r="AV597" s="13" t="s">
        <v>79</v>
      </c>
      <c r="AW597" s="13" t="s">
        <v>31</v>
      </c>
      <c r="AX597" s="13" t="s">
        <v>69</v>
      </c>
      <c r="AY597" s="232" t="s">
        <v>121</v>
      </c>
    </row>
    <row r="598" s="13" customFormat="1">
      <c r="A598" s="13"/>
      <c r="B598" s="222"/>
      <c r="C598" s="223"/>
      <c r="D598" s="214" t="s">
        <v>136</v>
      </c>
      <c r="E598" s="224" t="s">
        <v>19</v>
      </c>
      <c r="F598" s="225" t="s">
        <v>827</v>
      </c>
      <c r="G598" s="223"/>
      <c r="H598" s="226">
        <v>16</v>
      </c>
      <c r="I598" s="227"/>
      <c r="J598" s="223"/>
      <c r="K598" s="223"/>
      <c r="L598" s="228"/>
      <c r="M598" s="229"/>
      <c r="N598" s="230"/>
      <c r="O598" s="230"/>
      <c r="P598" s="230"/>
      <c r="Q598" s="230"/>
      <c r="R598" s="230"/>
      <c r="S598" s="230"/>
      <c r="T598" s="23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2" t="s">
        <v>136</v>
      </c>
      <c r="AU598" s="232" t="s">
        <v>79</v>
      </c>
      <c r="AV598" s="13" t="s">
        <v>79</v>
      </c>
      <c r="AW598" s="13" t="s">
        <v>31</v>
      </c>
      <c r="AX598" s="13" t="s">
        <v>69</v>
      </c>
      <c r="AY598" s="232" t="s">
        <v>121</v>
      </c>
    </row>
    <row r="599" s="13" customFormat="1">
      <c r="A599" s="13"/>
      <c r="B599" s="222"/>
      <c r="C599" s="223"/>
      <c r="D599" s="214" t="s">
        <v>136</v>
      </c>
      <c r="E599" s="224" t="s">
        <v>19</v>
      </c>
      <c r="F599" s="225" t="s">
        <v>828</v>
      </c>
      <c r="G599" s="223"/>
      <c r="H599" s="226">
        <v>15</v>
      </c>
      <c r="I599" s="227"/>
      <c r="J599" s="223"/>
      <c r="K599" s="223"/>
      <c r="L599" s="228"/>
      <c r="M599" s="229"/>
      <c r="N599" s="230"/>
      <c r="O599" s="230"/>
      <c r="P599" s="230"/>
      <c r="Q599" s="230"/>
      <c r="R599" s="230"/>
      <c r="S599" s="230"/>
      <c r="T599" s="23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2" t="s">
        <v>136</v>
      </c>
      <c r="AU599" s="232" t="s">
        <v>79</v>
      </c>
      <c r="AV599" s="13" t="s">
        <v>79</v>
      </c>
      <c r="AW599" s="13" t="s">
        <v>31</v>
      </c>
      <c r="AX599" s="13" t="s">
        <v>69</v>
      </c>
      <c r="AY599" s="232" t="s">
        <v>121</v>
      </c>
    </row>
    <row r="600" s="13" customFormat="1">
      <c r="A600" s="13"/>
      <c r="B600" s="222"/>
      <c r="C600" s="223"/>
      <c r="D600" s="214" t="s">
        <v>136</v>
      </c>
      <c r="E600" s="224" t="s">
        <v>19</v>
      </c>
      <c r="F600" s="225" t="s">
        <v>829</v>
      </c>
      <c r="G600" s="223"/>
      <c r="H600" s="226">
        <v>1</v>
      </c>
      <c r="I600" s="227"/>
      <c r="J600" s="223"/>
      <c r="K600" s="223"/>
      <c r="L600" s="228"/>
      <c r="M600" s="229"/>
      <c r="N600" s="230"/>
      <c r="O600" s="230"/>
      <c r="P600" s="230"/>
      <c r="Q600" s="230"/>
      <c r="R600" s="230"/>
      <c r="S600" s="230"/>
      <c r="T600" s="23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2" t="s">
        <v>136</v>
      </c>
      <c r="AU600" s="232" t="s">
        <v>79</v>
      </c>
      <c r="AV600" s="13" t="s">
        <v>79</v>
      </c>
      <c r="AW600" s="13" t="s">
        <v>31</v>
      </c>
      <c r="AX600" s="13" t="s">
        <v>69</v>
      </c>
      <c r="AY600" s="232" t="s">
        <v>121</v>
      </c>
    </row>
    <row r="601" s="13" customFormat="1">
      <c r="A601" s="13"/>
      <c r="B601" s="222"/>
      <c r="C601" s="223"/>
      <c r="D601" s="214" t="s">
        <v>136</v>
      </c>
      <c r="E601" s="224" t="s">
        <v>19</v>
      </c>
      <c r="F601" s="225" t="s">
        <v>830</v>
      </c>
      <c r="G601" s="223"/>
      <c r="H601" s="226">
        <v>31</v>
      </c>
      <c r="I601" s="227"/>
      <c r="J601" s="223"/>
      <c r="K601" s="223"/>
      <c r="L601" s="228"/>
      <c r="M601" s="229"/>
      <c r="N601" s="230"/>
      <c r="O601" s="230"/>
      <c r="P601" s="230"/>
      <c r="Q601" s="230"/>
      <c r="R601" s="230"/>
      <c r="S601" s="230"/>
      <c r="T601" s="23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2" t="s">
        <v>136</v>
      </c>
      <c r="AU601" s="232" t="s">
        <v>79</v>
      </c>
      <c r="AV601" s="13" t="s">
        <v>79</v>
      </c>
      <c r="AW601" s="13" t="s">
        <v>31</v>
      </c>
      <c r="AX601" s="13" t="s">
        <v>69</v>
      </c>
      <c r="AY601" s="232" t="s">
        <v>121</v>
      </c>
    </row>
    <row r="602" s="13" customFormat="1">
      <c r="A602" s="13"/>
      <c r="B602" s="222"/>
      <c r="C602" s="223"/>
      <c r="D602" s="214" t="s">
        <v>136</v>
      </c>
      <c r="E602" s="224" t="s">
        <v>19</v>
      </c>
      <c r="F602" s="225" t="s">
        <v>831</v>
      </c>
      <c r="G602" s="223"/>
      <c r="H602" s="226">
        <v>22</v>
      </c>
      <c r="I602" s="227"/>
      <c r="J602" s="223"/>
      <c r="K602" s="223"/>
      <c r="L602" s="228"/>
      <c r="M602" s="229"/>
      <c r="N602" s="230"/>
      <c r="O602" s="230"/>
      <c r="P602" s="230"/>
      <c r="Q602" s="230"/>
      <c r="R602" s="230"/>
      <c r="S602" s="230"/>
      <c r="T602" s="23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2" t="s">
        <v>136</v>
      </c>
      <c r="AU602" s="232" t="s">
        <v>79</v>
      </c>
      <c r="AV602" s="13" t="s">
        <v>79</v>
      </c>
      <c r="AW602" s="13" t="s">
        <v>31</v>
      </c>
      <c r="AX602" s="13" t="s">
        <v>69</v>
      </c>
      <c r="AY602" s="232" t="s">
        <v>121</v>
      </c>
    </row>
    <row r="603" s="13" customFormat="1">
      <c r="A603" s="13"/>
      <c r="B603" s="222"/>
      <c r="C603" s="223"/>
      <c r="D603" s="214" t="s">
        <v>136</v>
      </c>
      <c r="E603" s="224" t="s">
        <v>19</v>
      </c>
      <c r="F603" s="225" t="s">
        <v>832</v>
      </c>
      <c r="G603" s="223"/>
      <c r="H603" s="226">
        <v>27</v>
      </c>
      <c r="I603" s="227"/>
      <c r="J603" s="223"/>
      <c r="K603" s="223"/>
      <c r="L603" s="228"/>
      <c r="M603" s="229"/>
      <c r="N603" s="230"/>
      <c r="O603" s="230"/>
      <c r="P603" s="230"/>
      <c r="Q603" s="230"/>
      <c r="R603" s="230"/>
      <c r="S603" s="230"/>
      <c r="T603" s="23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2" t="s">
        <v>136</v>
      </c>
      <c r="AU603" s="232" t="s">
        <v>79</v>
      </c>
      <c r="AV603" s="13" t="s">
        <v>79</v>
      </c>
      <c r="AW603" s="13" t="s">
        <v>31</v>
      </c>
      <c r="AX603" s="13" t="s">
        <v>69</v>
      </c>
      <c r="AY603" s="232" t="s">
        <v>121</v>
      </c>
    </row>
    <row r="604" s="14" customFormat="1">
      <c r="A604" s="14"/>
      <c r="B604" s="233"/>
      <c r="C604" s="234"/>
      <c r="D604" s="214" t="s">
        <v>136</v>
      </c>
      <c r="E604" s="235" t="s">
        <v>19</v>
      </c>
      <c r="F604" s="236" t="s">
        <v>146</v>
      </c>
      <c r="G604" s="234"/>
      <c r="H604" s="237">
        <v>156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3" t="s">
        <v>136</v>
      </c>
      <c r="AU604" s="243" t="s">
        <v>79</v>
      </c>
      <c r="AV604" s="14" t="s">
        <v>128</v>
      </c>
      <c r="AW604" s="14" t="s">
        <v>31</v>
      </c>
      <c r="AX604" s="14" t="s">
        <v>77</v>
      </c>
      <c r="AY604" s="243" t="s">
        <v>121</v>
      </c>
    </row>
    <row r="605" s="12" customFormat="1" ht="22.8" customHeight="1">
      <c r="A605" s="12"/>
      <c r="B605" s="185"/>
      <c r="C605" s="186"/>
      <c r="D605" s="187" t="s">
        <v>68</v>
      </c>
      <c r="E605" s="199" t="s">
        <v>162</v>
      </c>
      <c r="F605" s="199" t="s">
        <v>833</v>
      </c>
      <c r="G605" s="186"/>
      <c r="H605" s="186"/>
      <c r="I605" s="189"/>
      <c r="J605" s="200">
        <f>BK605</f>
        <v>0</v>
      </c>
      <c r="K605" s="186"/>
      <c r="L605" s="191"/>
      <c r="M605" s="192"/>
      <c r="N605" s="193"/>
      <c r="O605" s="193"/>
      <c r="P605" s="194">
        <f>SUM(P606:P717)</f>
        <v>0</v>
      </c>
      <c r="Q605" s="193"/>
      <c r="R605" s="194">
        <f>SUM(R606:R717)</f>
        <v>559.83704999999986</v>
      </c>
      <c r="S605" s="193"/>
      <c r="T605" s="195">
        <f>SUM(T606:T717)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196" t="s">
        <v>77</v>
      </c>
      <c r="AT605" s="197" t="s">
        <v>68</v>
      </c>
      <c r="AU605" s="197" t="s">
        <v>77</v>
      </c>
      <c r="AY605" s="196" t="s">
        <v>121</v>
      </c>
      <c r="BK605" s="198">
        <f>SUM(BK606:BK717)</f>
        <v>0</v>
      </c>
    </row>
    <row r="606" s="2" customFormat="1" ht="24.15" customHeight="1">
      <c r="A606" s="39"/>
      <c r="B606" s="40"/>
      <c r="C606" s="201" t="s">
        <v>834</v>
      </c>
      <c r="D606" s="201" t="s">
        <v>123</v>
      </c>
      <c r="E606" s="202" t="s">
        <v>835</v>
      </c>
      <c r="F606" s="203" t="s">
        <v>836</v>
      </c>
      <c r="G606" s="204" t="s">
        <v>126</v>
      </c>
      <c r="H606" s="205">
        <v>9405.25</v>
      </c>
      <c r="I606" s="206"/>
      <c r="J606" s="207">
        <f>ROUND(I606*H606,2)</f>
        <v>0</v>
      </c>
      <c r="K606" s="203" t="s">
        <v>127</v>
      </c>
      <c r="L606" s="45"/>
      <c r="M606" s="208" t="s">
        <v>19</v>
      </c>
      <c r="N606" s="209" t="s">
        <v>40</v>
      </c>
      <c r="O606" s="85"/>
      <c r="P606" s="210">
        <f>O606*H606</f>
        <v>0</v>
      </c>
      <c r="Q606" s="210">
        <v>0</v>
      </c>
      <c r="R606" s="210">
        <f>Q606*H606</f>
        <v>0</v>
      </c>
      <c r="S606" s="210">
        <v>0</v>
      </c>
      <c r="T606" s="211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2" t="s">
        <v>128</v>
      </c>
      <c r="AT606" s="212" t="s">
        <v>123</v>
      </c>
      <c r="AU606" s="212" t="s">
        <v>79</v>
      </c>
      <c r="AY606" s="18" t="s">
        <v>121</v>
      </c>
      <c r="BE606" s="213">
        <f>IF(N606="základní",J606,0)</f>
        <v>0</v>
      </c>
      <c r="BF606" s="213">
        <f>IF(N606="snížená",J606,0)</f>
        <v>0</v>
      </c>
      <c r="BG606" s="213">
        <f>IF(N606="zákl. přenesená",J606,0)</f>
        <v>0</v>
      </c>
      <c r="BH606" s="213">
        <f>IF(N606="sníž. přenesená",J606,0)</f>
        <v>0</v>
      </c>
      <c r="BI606" s="213">
        <f>IF(N606="nulová",J606,0)</f>
        <v>0</v>
      </c>
      <c r="BJ606" s="18" t="s">
        <v>77</v>
      </c>
      <c r="BK606" s="213">
        <f>ROUND(I606*H606,2)</f>
        <v>0</v>
      </c>
      <c r="BL606" s="18" t="s">
        <v>128</v>
      </c>
      <c r="BM606" s="212" t="s">
        <v>837</v>
      </c>
    </row>
    <row r="607" s="2" customFormat="1">
      <c r="A607" s="39"/>
      <c r="B607" s="40"/>
      <c r="C607" s="41"/>
      <c r="D607" s="214" t="s">
        <v>130</v>
      </c>
      <c r="E607" s="41"/>
      <c r="F607" s="215" t="s">
        <v>838</v>
      </c>
      <c r="G607" s="41"/>
      <c r="H607" s="41"/>
      <c r="I607" s="216"/>
      <c r="J607" s="41"/>
      <c r="K607" s="41"/>
      <c r="L607" s="45"/>
      <c r="M607" s="217"/>
      <c r="N607" s="218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130</v>
      </c>
      <c r="AU607" s="18" t="s">
        <v>79</v>
      </c>
    </row>
    <row r="608" s="2" customFormat="1">
      <c r="A608" s="39"/>
      <c r="B608" s="40"/>
      <c r="C608" s="41"/>
      <c r="D608" s="219" t="s">
        <v>132</v>
      </c>
      <c r="E608" s="41"/>
      <c r="F608" s="220" t="s">
        <v>839</v>
      </c>
      <c r="G608" s="41"/>
      <c r="H608" s="41"/>
      <c r="I608" s="216"/>
      <c r="J608" s="41"/>
      <c r="K608" s="41"/>
      <c r="L608" s="45"/>
      <c r="M608" s="217"/>
      <c r="N608" s="218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132</v>
      </c>
      <c r="AU608" s="18" t="s">
        <v>79</v>
      </c>
    </row>
    <row r="609" s="2" customFormat="1">
      <c r="A609" s="39"/>
      <c r="B609" s="40"/>
      <c r="C609" s="41"/>
      <c r="D609" s="214" t="s">
        <v>134</v>
      </c>
      <c r="E609" s="41"/>
      <c r="F609" s="221" t="s">
        <v>840</v>
      </c>
      <c r="G609" s="41"/>
      <c r="H609" s="41"/>
      <c r="I609" s="216"/>
      <c r="J609" s="41"/>
      <c r="K609" s="41"/>
      <c r="L609" s="45"/>
      <c r="M609" s="217"/>
      <c r="N609" s="218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134</v>
      </c>
      <c r="AU609" s="18" t="s">
        <v>79</v>
      </c>
    </row>
    <row r="610" s="13" customFormat="1">
      <c r="A610" s="13"/>
      <c r="B610" s="222"/>
      <c r="C610" s="223"/>
      <c r="D610" s="214" t="s">
        <v>136</v>
      </c>
      <c r="E610" s="224" t="s">
        <v>19</v>
      </c>
      <c r="F610" s="225" t="s">
        <v>841</v>
      </c>
      <c r="G610" s="223"/>
      <c r="H610" s="226">
        <v>5910</v>
      </c>
      <c r="I610" s="227"/>
      <c r="J610" s="223"/>
      <c r="K610" s="223"/>
      <c r="L610" s="228"/>
      <c r="M610" s="229"/>
      <c r="N610" s="230"/>
      <c r="O610" s="230"/>
      <c r="P610" s="230"/>
      <c r="Q610" s="230"/>
      <c r="R610" s="230"/>
      <c r="S610" s="230"/>
      <c r="T610" s="23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2" t="s">
        <v>136</v>
      </c>
      <c r="AU610" s="232" t="s">
        <v>79</v>
      </c>
      <c r="AV610" s="13" t="s">
        <v>79</v>
      </c>
      <c r="AW610" s="13" t="s">
        <v>31</v>
      </c>
      <c r="AX610" s="13" t="s">
        <v>69</v>
      </c>
      <c r="AY610" s="232" t="s">
        <v>121</v>
      </c>
    </row>
    <row r="611" s="13" customFormat="1">
      <c r="A611" s="13"/>
      <c r="B611" s="222"/>
      <c r="C611" s="223"/>
      <c r="D611" s="214" t="s">
        <v>136</v>
      </c>
      <c r="E611" s="224" t="s">
        <v>19</v>
      </c>
      <c r="F611" s="225" t="s">
        <v>842</v>
      </c>
      <c r="G611" s="223"/>
      <c r="H611" s="226">
        <v>448</v>
      </c>
      <c r="I611" s="227"/>
      <c r="J611" s="223"/>
      <c r="K611" s="223"/>
      <c r="L611" s="228"/>
      <c r="M611" s="229"/>
      <c r="N611" s="230"/>
      <c r="O611" s="230"/>
      <c r="P611" s="230"/>
      <c r="Q611" s="230"/>
      <c r="R611" s="230"/>
      <c r="S611" s="230"/>
      <c r="T611" s="23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2" t="s">
        <v>136</v>
      </c>
      <c r="AU611" s="232" t="s">
        <v>79</v>
      </c>
      <c r="AV611" s="13" t="s">
        <v>79</v>
      </c>
      <c r="AW611" s="13" t="s">
        <v>31</v>
      </c>
      <c r="AX611" s="13" t="s">
        <v>69</v>
      </c>
      <c r="AY611" s="232" t="s">
        <v>121</v>
      </c>
    </row>
    <row r="612" s="13" customFormat="1">
      <c r="A612" s="13"/>
      <c r="B612" s="222"/>
      <c r="C612" s="223"/>
      <c r="D612" s="214" t="s">
        <v>136</v>
      </c>
      <c r="E612" s="224" t="s">
        <v>19</v>
      </c>
      <c r="F612" s="225" t="s">
        <v>843</v>
      </c>
      <c r="G612" s="223"/>
      <c r="H612" s="226">
        <v>112</v>
      </c>
      <c r="I612" s="227"/>
      <c r="J612" s="223"/>
      <c r="K612" s="223"/>
      <c r="L612" s="228"/>
      <c r="M612" s="229"/>
      <c r="N612" s="230"/>
      <c r="O612" s="230"/>
      <c r="P612" s="230"/>
      <c r="Q612" s="230"/>
      <c r="R612" s="230"/>
      <c r="S612" s="230"/>
      <c r="T612" s="23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2" t="s">
        <v>136</v>
      </c>
      <c r="AU612" s="232" t="s">
        <v>79</v>
      </c>
      <c r="AV612" s="13" t="s">
        <v>79</v>
      </c>
      <c r="AW612" s="13" t="s">
        <v>31</v>
      </c>
      <c r="AX612" s="13" t="s">
        <v>69</v>
      </c>
      <c r="AY612" s="232" t="s">
        <v>121</v>
      </c>
    </row>
    <row r="613" s="13" customFormat="1">
      <c r="A613" s="13"/>
      <c r="B613" s="222"/>
      <c r="C613" s="223"/>
      <c r="D613" s="214" t="s">
        <v>136</v>
      </c>
      <c r="E613" s="224" t="s">
        <v>19</v>
      </c>
      <c r="F613" s="225" t="s">
        <v>844</v>
      </c>
      <c r="G613" s="223"/>
      <c r="H613" s="226">
        <v>126</v>
      </c>
      <c r="I613" s="227"/>
      <c r="J613" s="223"/>
      <c r="K613" s="223"/>
      <c r="L613" s="228"/>
      <c r="M613" s="229"/>
      <c r="N613" s="230"/>
      <c r="O613" s="230"/>
      <c r="P613" s="230"/>
      <c r="Q613" s="230"/>
      <c r="R613" s="230"/>
      <c r="S613" s="230"/>
      <c r="T613" s="23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2" t="s">
        <v>136</v>
      </c>
      <c r="AU613" s="232" t="s">
        <v>79</v>
      </c>
      <c r="AV613" s="13" t="s">
        <v>79</v>
      </c>
      <c r="AW613" s="13" t="s">
        <v>31</v>
      </c>
      <c r="AX613" s="13" t="s">
        <v>69</v>
      </c>
      <c r="AY613" s="232" t="s">
        <v>121</v>
      </c>
    </row>
    <row r="614" s="13" customFormat="1">
      <c r="A614" s="13"/>
      <c r="B614" s="222"/>
      <c r="C614" s="223"/>
      <c r="D614" s="214" t="s">
        <v>136</v>
      </c>
      <c r="E614" s="224" t="s">
        <v>19</v>
      </c>
      <c r="F614" s="225" t="s">
        <v>845</v>
      </c>
      <c r="G614" s="223"/>
      <c r="H614" s="226">
        <v>279</v>
      </c>
      <c r="I614" s="227"/>
      <c r="J614" s="223"/>
      <c r="K614" s="223"/>
      <c r="L614" s="228"/>
      <c r="M614" s="229"/>
      <c r="N614" s="230"/>
      <c r="O614" s="230"/>
      <c r="P614" s="230"/>
      <c r="Q614" s="230"/>
      <c r="R614" s="230"/>
      <c r="S614" s="230"/>
      <c r="T614" s="23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2" t="s">
        <v>136</v>
      </c>
      <c r="AU614" s="232" t="s">
        <v>79</v>
      </c>
      <c r="AV614" s="13" t="s">
        <v>79</v>
      </c>
      <c r="AW614" s="13" t="s">
        <v>31</v>
      </c>
      <c r="AX614" s="13" t="s">
        <v>69</v>
      </c>
      <c r="AY614" s="232" t="s">
        <v>121</v>
      </c>
    </row>
    <row r="615" s="14" customFormat="1">
      <c r="A615" s="14"/>
      <c r="B615" s="233"/>
      <c r="C615" s="234"/>
      <c r="D615" s="214" t="s">
        <v>136</v>
      </c>
      <c r="E615" s="235" t="s">
        <v>19</v>
      </c>
      <c r="F615" s="236" t="s">
        <v>146</v>
      </c>
      <c r="G615" s="234"/>
      <c r="H615" s="237">
        <v>6875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3" t="s">
        <v>136</v>
      </c>
      <c r="AU615" s="243" t="s">
        <v>79</v>
      </c>
      <c r="AV615" s="14" t="s">
        <v>128</v>
      </c>
      <c r="AW615" s="14" t="s">
        <v>31</v>
      </c>
      <c r="AX615" s="14" t="s">
        <v>69</v>
      </c>
      <c r="AY615" s="243" t="s">
        <v>121</v>
      </c>
    </row>
    <row r="616" s="13" customFormat="1">
      <c r="A616" s="13"/>
      <c r="B616" s="222"/>
      <c r="C616" s="223"/>
      <c r="D616" s="214" t="s">
        <v>136</v>
      </c>
      <c r="E616" s="224" t="s">
        <v>19</v>
      </c>
      <c r="F616" s="225" t="s">
        <v>846</v>
      </c>
      <c r="G616" s="223"/>
      <c r="H616" s="226">
        <v>2530.25</v>
      </c>
      <c r="I616" s="227"/>
      <c r="J616" s="223"/>
      <c r="K616" s="223"/>
      <c r="L616" s="228"/>
      <c r="M616" s="229"/>
      <c r="N616" s="230"/>
      <c r="O616" s="230"/>
      <c r="P616" s="230"/>
      <c r="Q616" s="230"/>
      <c r="R616" s="230"/>
      <c r="S616" s="230"/>
      <c r="T616" s="23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2" t="s">
        <v>136</v>
      </c>
      <c r="AU616" s="232" t="s">
        <v>79</v>
      </c>
      <c r="AV616" s="13" t="s">
        <v>79</v>
      </c>
      <c r="AW616" s="13" t="s">
        <v>31</v>
      </c>
      <c r="AX616" s="13" t="s">
        <v>69</v>
      </c>
      <c r="AY616" s="232" t="s">
        <v>121</v>
      </c>
    </row>
    <row r="617" s="13" customFormat="1">
      <c r="A617" s="13"/>
      <c r="B617" s="222"/>
      <c r="C617" s="223"/>
      <c r="D617" s="214" t="s">
        <v>136</v>
      </c>
      <c r="E617" s="224" t="s">
        <v>19</v>
      </c>
      <c r="F617" s="225" t="s">
        <v>847</v>
      </c>
      <c r="G617" s="223"/>
      <c r="H617" s="226">
        <v>9405.25</v>
      </c>
      <c r="I617" s="227"/>
      <c r="J617" s="223"/>
      <c r="K617" s="223"/>
      <c r="L617" s="228"/>
      <c r="M617" s="229"/>
      <c r="N617" s="230"/>
      <c r="O617" s="230"/>
      <c r="P617" s="230"/>
      <c r="Q617" s="230"/>
      <c r="R617" s="230"/>
      <c r="S617" s="230"/>
      <c r="T617" s="23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2" t="s">
        <v>136</v>
      </c>
      <c r="AU617" s="232" t="s">
        <v>79</v>
      </c>
      <c r="AV617" s="13" t="s">
        <v>79</v>
      </c>
      <c r="AW617" s="13" t="s">
        <v>31</v>
      </c>
      <c r="AX617" s="13" t="s">
        <v>77</v>
      </c>
      <c r="AY617" s="232" t="s">
        <v>121</v>
      </c>
    </row>
    <row r="618" s="2" customFormat="1" ht="21.75" customHeight="1">
      <c r="A618" s="39"/>
      <c r="B618" s="40"/>
      <c r="C618" s="201" t="s">
        <v>848</v>
      </c>
      <c r="D618" s="201" t="s">
        <v>123</v>
      </c>
      <c r="E618" s="202" t="s">
        <v>849</v>
      </c>
      <c r="F618" s="203" t="s">
        <v>850</v>
      </c>
      <c r="G618" s="204" t="s">
        <v>126</v>
      </c>
      <c r="H618" s="205">
        <v>28</v>
      </c>
      <c r="I618" s="206"/>
      <c r="J618" s="207">
        <f>ROUND(I618*H618,2)</f>
        <v>0</v>
      </c>
      <c r="K618" s="203" t="s">
        <v>127</v>
      </c>
      <c r="L618" s="45"/>
      <c r="M618" s="208" t="s">
        <v>19</v>
      </c>
      <c r="N618" s="209" t="s">
        <v>40</v>
      </c>
      <c r="O618" s="85"/>
      <c r="P618" s="210">
        <f>O618*H618</f>
        <v>0</v>
      </c>
      <c r="Q618" s="210">
        <v>0</v>
      </c>
      <c r="R618" s="210">
        <f>Q618*H618</f>
        <v>0</v>
      </c>
      <c r="S618" s="210">
        <v>0</v>
      </c>
      <c r="T618" s="211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12" t="s">
        <v>128</v>
      </c>
      <c r="AT618" s="212" t="s">
        <v>123</v>
      </c>
      <c r="AU618" s="212" t="s">
        <v>79</v>
      </c>
      <c r="AY618" s="18" t="s">
        <v>121</v>
      </c>
      <c r="BE618" s="213">
        <f>IF(N618="základní",J618,0)</f>
        <v>0</v>
      </c>
      <c r="BF618" s="213">
        <f>IF(N618="snížená",J618,0)</f>
        <v>0</v>
      </c>
      <c r="BG618" s="213">
        <f>IF(N618="zákl. přenesená",J618,0)</f>
        <v>0</v>
      </c>
      <c r="BH618" s="213">
        <f>IF(N618="sníž. přenesená",J618,0)</f>
        <v>0</v>
      </c>
      <c r="BI618" s="213">
        <f>IF(N618="nulová",J618,0)</f>
        <v>0</v>
      </c>
      <c r="BJ618" s="18" t="s">
        <v>77</v>
      </c>
      <c r="BK618" s="213">
        <f>ROUND(I618*H618,2)</f>
        <v>0</v>
      </c>
      <c r="BL618" s="18" t="s">
        <v>128</v>
      </c>
      <c r="BM618" s="212" t="s">
        <v>851</v>
      </c>
    </row>
    <row r="619" s="2" customFormat="1">
      <c r="A619" s="39"/>
      <c r="B619" s="40"/>
      <c r="C619" s="41"/>
      <c r="D619" s="214" t="s">
        <v>130</v>
      </c>
      <c r="E619" s="41"/>
      <c r="F619" s="215" t="s">
        <v>852</v>
      </c>
      <c r="G619" s="41"/>
      <c r="H619" s="41"/>
      <c r="I619" s="216"/>
      <c r="J619" s="41"/>
      <c r="K619" s="41"/>
      <c r="L619" s="45"/>
      <c r="M619" s="217"/>
      <c r="N619" s="218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130</v>
      </c>
      <c r="AU619" s="18" t="s">
        <v>79</v>
      </c>
    </row>
    <row r="620" s="2" customFormat="1">
      <c r="A620" s="39"/>
      <c r="B620" s="40"/>
      <c r="C620" s="41"/>
      <c r="D620" s="219" t="s">
        <v>132</v>
      </c>
      <c r="E620" s="41"/>
      <c r="F620" s="220" t="s">
        <v>853</v>
      </c>
      <c r="G620" s="41"/>
      <c r="H620" s="41"/>
      <c r="I620" s="216"/>
      <c r="J620" s="41"/>
      <c r="K620" s="41"/>
      <c r="L620" s="45"/>
      <c r="M620" s="217"/>
      <c r="N620" s="218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132</v>
      </c>
      <c r="AU620" s="18" t="s">
        <v>79</v>
      </c>
    </row>
    <row r="621" s="2" customFormat="1">
      <c r="A621" s="39"/>
      <c r="B621" s="40"/>
      <c r="C621" s="41"/>
      <c r="D621" s="214" t="s">
        <v>134</v>
      </c>
      <c r="E621" s="41"/>
      <c r="F621" s="221" t="s">
        <v>854</v>
      </c>
      <c r="G621" s="41"/>
      <c r="H621" s="41"/>
      <c r="I621" s="216"/>
      <c r="J621" s="41"/>
      <c r="K621" s="41"/>
      <c r="L621" s="45"/>
      <c r="M621" s="217"/>
      <c r="N621" s="218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134</v>
      </c>
      <c r="AU621" s="18" t="s">
        <v>79</v>
      </c>
    </row>
    <row r="622" s="13" customFormat="1">
      <c r="A622" s="13"/>
      <c r="B622" s="222"/>
      <c r="C622" s="223"/>
      <c r="D622" s="214" t="s">
        <v>136</v>
      </c>
      <c r="E622" s="224" t="s">
        <v>19</v>
      </c>
      <c r="F622" s="225" t="s">
        <v>855</v>
      </c>
      <c r="G622" s="223"/>
      <c r="H622" s="226">
        <v>28</v>
      </c>
      <c r="I622" s="227"/>
      <c r="J622" s="223"/>
      <c r="K622" s="223"/>
      <c r="L622" s="228"/>
      <c r="M622" s="229"/>
      <c r="N622" s="230"/>
      <c r="O622" s="230"/>
      <c r="P622" s="230"/>
      <c r="Q622" s="230"/>
      <c r="R622" s="230"/>
      <c r="S622" s="230"/>
      <c r="T622" s="23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2" t="s">
        <v>136</v>
      </c>
      <c r="AU622" s="232" t="s">
        <v>79</v>
      </c>
      <c r="AV622" s="13" t="s">
        <v>79</v>
      </c>
      <c r="AW622" s="13" t="s">
        <v>31</v>
      </c>
      <c r="AX622" s="13" t="s">
        <v>77</v>
      </c>
      <c r="AY622" s="232" t="s">
        <v>121</v>
      </c>
    </row>
    <row r="623" s="2" customFormat="1" ht="21.75" customHeight="1">
      <c r="A623" s="39"/>
      <c r="B623" s="40"/>
      <c r="C623" s="201" t="s">
        <v>856</v>
      </c>
      <c r="D623" s="201" t="s">
        <v>123</v>
      </c>
      <c r="E623" s="202" t="s">
        <v>857</v>
      </c>
      <c r="F623" s="203" t="s">
        <v>858</v>
      </c>
      <c r="G623" s="204" t="s">
        <v>126</v>
      </c>
      <c r="H623" s="205">
        <v>30</v>
      </c>
      <c r="I623" s="206"/>
      <c r="J623" s="207">
        <f>ROUND(I623*H623,2)</f>
        <v>0</v>
      </c>
      <c r="K623" s="203" t="s">
        <v>127</v>
      </c>
      <c r="L623" s="45"/>
      <c r="M623" s="208" t="s">
        <v>19</v>
      </c>
      <c r="N623" s="209" t="s">
        <v>40</v>
      </c>
      <c r="O623" s="85"/>
      <c r="P623" s="210">
        <f>O623*H623</f>
        <v>0</v>
      </c>
      <c r="Q623" s="210">
        <v>0</v>
      </c>
      <c r="R623" s="210">
        <f>Q623*H623</f>
        <v>0</v>
      </c>
      <c r="S623" s="210">
        <v>0</v>
      </c>
      <c r="T623" s="211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2" t="s">
        <v>128</v>
      </c>
      <c r="AT623" s="212" t="s">
        <v>123</v>
      </c>
      <c r="AU623" s="212" t="s">
        <v>79</v>
      </c>
      <c r="AY623" s="18" t="s">
        <v>121</v>
      </c>
      <c r="BE623" s="213">
        <f>IF(N623="základní",J623,0)</f>
        <v>0</v>
      </c>
      <c r="BF623" s="213">
        <f>IF(N623="snížená",J623,0)</f>
        <v>0</v>
      </c>
      <c r="BG623" s="213">
        <f>IF(N623="zákl. přenesená",J623,0)</f>
        <v>0</v>
      </c>
      <c r="BH623" s="213">
        <f>IF(N623="sníž. přenesená",J623,0)</f>
        <v>0</v>
      </c>
      <c r="BI623" s="213">
        <f>IF(N623="nulová",J623,0)</f>
        <v>0</v>
      </c>
      <c r="BJ623" s="18" t="s">
        <v>77</v>
      </c>
      <c r="BK623" s="213">
        <f>ROUND(I623*H623,2)</f>
        <v>0</v>
      </c>
      <c r="BL623" s="18" t="s">
        <v>128</v>
      </c>
      <c r="BM623" s="212" t="s">
        <v>859</v>
      </c>
    </row>
    <row r="624" s="2" customFormat="1">
      <c r="A624" s="39"/>
      <c r="B624" s="40"/>
      <c r="C624" s="41"/>
      <c r="D624" s="214" t="s">
        <v>130</v>
      </c>
      <c r="E624" s="41"/>
      <c r="F624" s="215" t="s">
        <v>860</v>
      </c>
      <c r="G624" s="41"/>
      <c r="H624" s="41"/>
      <c r="I624" s="216"/>
      <c r="J624" s="41"/>
      <c r="K624" s="41"/>
      <c r="L624" s="45"/>
      <c r="M624" s="217"/>
      <c r="N624" s="218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130</v>
      </c>
      <c r="AU624" s="18" t="s">
        <v>79</v>
      </c>
    </row>
    <row r="625" s="2" customFormat="1">
      <c r="A625" s="39"/>
      <c r="B625" s="40"/>
      <c r="C625" s="41"/>
      <c r="D625" s="219" t="s">
        <v>132</v>
      </c>
      <c r="E625" s="41"/>
      <c r="F625" s="220" t="s">
        <v>861</v>
      </c>
      <c r="G625" s="41"/>
      <c r="H625" s="41"/>
      <c r="I625" s="216"/>
      <c r="J625" s="41"/>
      <c r="K625" s="41"/>
      <c r="L625" s="45"/>
      <c r="M625" s="217"/>
      <c r="N625" s="218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132</v>
      </c>
      <c r="AU625" s="18" t="s">
        <v>79</v>
      </c>
    </row>
    <row r="626" s="2" customFormat="1">
      <c r="A626" s="39"/>
      <c r="B626" s="40"/>
      <c r="C626" s="41"/>
      <c r="D626" s="214" t="s">
        <v>134</v>
      </c>
      <c r="E626" s="41"/>
      <c r="F626" s="221" t="s">
        <v>862</v>
      </c>
      <c r="G626" s="41"/>
      <c r="H626" s="41"/>
      <c r="I626" s="216"/>
      <c r="J626" s="41"/>
      <c r="K626" s="41"/>
      <c r="L626" s="45"/>
      <c r="M626" s="217"/>
      <c r="N626" s="218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134</v>
      </c>
      <c r="AU626" s="18" t="s">
        <v>79</v>
      </c>
    </row>
    <row r="627" s="13" customFormat="1">
      <c r="A627" s="13"/>
      <c r="B627" s="222"/>
      <c r="C627" s="223"/>
      <c r="D627" s="214" t="s">
        <v>136</v>
      </c>
      <c r="E627" s="224" t="s">
        <v>19</v>
      </c>
      <c r="F627" s="225" t="s">
        <v>863</v>
      </c>
      <c r="G627" s="223"/>
      <c r="H627" s="226">
        <v>30</v>
      </c>
      <c r="I627" s="227"/>
      <c r="J627" s="223"/>
      <c r="K627" s="223"/>
      <c r="L627" s="228"/>
      <c r="M627" s="229"/>
      <c r="N627" s="230"/>
      <c r="O627" s="230"/>
      <c r="P627" s="230"/>
      <c r="Q627" s="230"/>
      <c r="R627" s="230"/>
      <c r="S627" s="230"/>
      <c r="T627" s="23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2" t="s">
        <v>136</v>
      </c>
      <c r="AU627" s="232" t="s">
        <v>79</v>
      </c>
      <c r="AV627" s="13" t="s">
        <v>79</v>
      </c>
      <c r="AW627" s="13" t="s">
        <v>31</v>
      </c>
      <c r="AX627" s="13" t="s">
        <v>77</v>
      </c>
      <c r="AY627" s="232" t="s">
        <v>121</v>
      </c>
    </row>
    <row r="628" s="2" customFormat="1" ht="24.15" customHeight="1">
      <c r="A628" s="39"/>
      <c r="B628" s="40"/>
      <c r="C628" s="201" t="s">
        <v>864</v>
      </c>
      <c r="D628" s="201" t="s">
        <v>123</v>
      </c>
      <c r="E628" s="202" t="s">
        <v>865</v>
      </c>
      <c r="F628" s="203" t="s">
        <v>866</v>
      </c>
      <c r="G628" s="204" t="s">
        <v>126</v>
      </c>
      <c r="H628" s="205">
        <v>5620</v>
      </c>
      <c r="I628" s="206"/>
      <c r="J628" s="207">
        <f>ROUND(I628*H628,2)</f>
        <v>0</v>
      </c>
      <c r="K628" s="203" t="s">
        <v>127</v>
      </c>
      <c r="L628" s="45"/>
      <c r="M628" s="208" t="s">
        <v>19</v>
      </c>
      <c r="N628" s="209" t="s">
        <v>40</v>
      </c>
      <c r="O628" s="85"/>
      <c r="P628" s="210">
        <f>O628*H628</f>
        <v>0</v>
      </c>
      <c r="Q628" s="210">
        <v>0</v>
      </c>
      <c r="R628" s="210">
        <f>Q628*H628</f>
        <v>0</v>
      </c>
      <c r="S628" s="210">
        <v>0</v>
      </c>
      <c r="T628" s="211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2" t="s">
        <v>128</v>
      </c>
      <c r="AT628" s="212" t="s">
        <v>123</v>
      </c>
      <c r="AU628" s="212" t="s">
        <v>79</v>
      </c>
      <c r="AY628" s="18" t="s">
        <v>121</v>
      </c>
      <c r="BE628" s="213">
        <f>IF(N628="základní",J628,0)</f>
        <v>0</v>
      </c>
      <c r="BF628" s="213">
        <f>IF(N628="snížená",J628,0)</f>
        <v>0</v>
      </c>
      <c r="BG628" s="213">
        <f>IF(N628="zákl. přenesená",J628,0)</f>
        <v>0</v>
      </c>
      <c r="BH628" s="213">
        <f>IF(N628="sníž. přenesená",J628,0)</f>
        <v>0</v>
      </c>
      <c r="BI628" s="213">
        <f>IF(N628="nulová",J628,0)</f>
        <v>0</v>
      </c>
      <c r="BJ628" s="18" t="s">
        <v>77</v>
      </c>
      <c r="BK628" s="213">
        <f>ROUND(I628*H628,2)</f>
        <v>0</v>
      </c>
      <c r="BL628" s="18" t="s">
        <v>128</v>
      </c>
      <c r="BM628" s="212" t="s">
        <v>867</v>
      </c>
    </row>
    <row r="629" s="2" customFormat="1">
      <c r="A629" s="39"/>
      <c r="B629" s="40"/>
      <c r="C629" s="41"/>
      <c r="D629" s="214" t="s">
        <v>130</v>
      </c>
      <c r="E629" s="41"/>
      <c r="F629" s="215" t="s">
        <v>868</v>
      </c>
      <c r="G629" s="41"/>
      <c r="H629" s="41"/>
      <c r="I629" s="216"/>
      <c r="J629" s="41"/>
      <c r="K629" s="41"/>
      <c r="L629" s="45"/>
      <c r="M629" s="217"/>
      <c r="N629" s="218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130</v>
      </c>
      <c r="AU629" s="18" t="s">
        <v>79</v>
      </c>
    </row>
    <row r="630" s="2" customFormat="1">
      <c r="A630" s="39"/>
      <c r="B630" s="40"/>
      <c r="C630" s="41"/>
      <c r="D630" s="219" t="s">
        <v>132</v>
      </c>
      <c r="E630" s="41"/>
      <c r="F630" s="220" t="s">
        <v>869</v>
      </c>
      <c r="G630" s="41"/>
      <c r="H630" s="41"/>
      <c r="I630" s="216"/>
      <c r="J630" s="41"/>
      <c r="K630" s="41"/>
      <c r="L630" s="45"/>
      <c r="M630" s="217"/>
      <c r="N630" s="218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132</v>
      </c>
      <c r="AU630" s="18" t="s">
        <v>79</v>
      </c>
    </row>
    <row r="631" s="2" customFormat="1">
      <c r="A631" s="39"/>
      <c r="B631" s="40"/>
      <c r="C631" s="41"/>
      <c r="D631" s="214" t="s">
        <v>134</v>
      </c>
      <c r="E631" s="41"/>
      <c r="F631" s="221" t="s">
        <v>870</v>
      </c>
      <c r="G631" s="41"/>
      <c r="H631" s="41"/>
      <c r="I631" s="216"/>
      <c r="J631" s="41"/>
      <c r="K631" s="41"/>
      <c r="L631" s="45"/>
      <c r="M631" s="217"/>
      <c r="N631" s="218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134</v>
      </c>
      <c r="AU631" s="18" t="s">
        <v>79</v>
      </c>
    </row>
    <row r="632" s="13" customFormat="1">
      <c r="A632" s="13"/>
      <c r="B632" s="222"/>
      <c r="C632" s="223"/>
      <c r="D632" s="214" t="s">
        <v>136</v>
      </c>
      <c r="E632" s="224" t="s">
        <v>19</v>
      </c>
      <c r="F632" s="225" t="s">
        <v>871</v>
      </c>
      <c r="G632" s="223"/>
      <c r="H632" s="226">
        <v>5178</v>
      </c>
      <c r="I632" s="227"/>
      <c r="J632" s="223"/>
      <c r="K632" s="223"/>
      <c r="L632" s="228"/>
      <c r="M632" s="229"/>
      <c r="N632" s="230"/>
      <c r="O632" s="230"/>
      <c r="P632" s="230"/>
      <c r="Q632" s="230"/>
      <c r="R632" s="230"/>
      <c r="S632" s="230"/>
      <c r="T632" s="23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2" t="s">
        <v>136</v>
      </c>
      <c r="AU632" s="232" t="s">
        <v>79</v>
      </c>
      <c r="AV632" s="13" t="s">
        <v>79</v>
      </c>
      <c r="AW632" s="13" t="s">
        <v>31</v>
      </c>
      <c r="AX632" s="13" t="s">
        <v>69</v>
      </c>
      <c r="AY632" s="232" t="s">
        <v>121</v>
      </c>
    </row>
    <row r="633" s="13" customFormat="1">
      <c r="A633" s="13"/>
      <c r="B633" s="222"/>
      <c r="C633" s="223"/>
      <c r="D633" s="214" t="s">
        <v>136</v>
      </c>
      <c r="E633" s="224" t="s">
        <v>19</v>
      </c>
      <c r="F633" s="225" t="s">
        <v>872</v>
      </c>
      <c r="G633" s="223"/>
      <c r="H633" s="226">
        <v>93</v>
      </c>
      <c r="I633" s="227"/>
      <c r="J633" s="223"/>
      <c r="K633" s="223"/>
      <c r="L633" s="228"/>
      <c r="M633" s="229"/>
      <c r="N633" s="230"/>
      <c r="O633" s="230"/>
      <c r="P633" s="230"/>
      <c r="Q633" s="230"/>
      <c r="R633" s="230"/>
      <c r="S633" s="230"/>
      <c r="T633" s="23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2" t="s">
        <v>136</v>
      </c>
      <c r="AU633" s="232" t="s">
        <v>79</v>
      </c>
      <c r="AV633" s="13" t="s">
        <v>79</v>
      </c>
      <c r="AW633" s="13" t="s">
        <v>31</v>
      </c>
      <c r="AX633" s="13" t="s">
        <v>69</v>
      </c>
      <c r="AY633" s="232" t="s">
        <v>121</v>
      </c>
    </row>
    <row r="634" s="13" customFormat="1">
      <c r="A634" s="13"/>
      <c r="B634" s="222"/>
      <c r="C634" s="223"/>
      <c r="D634" s="214" t="s">
        <v>136</v>
      </c>
      <c r="E634" s="224" t="s">
        <v>19</v>
      </c>
      <c r="F634" s="225" t="s">
        <v>873</v>
      </c>
      <c r="G634" s="223"/>
      <c r="H634" s="226">
        <v>101</v>
      </c>
      <c r="I634" s="227"/>
      <c r="J634" s="223"/>
      <c r="K634" s="223"/>
      <c r="L634" s="228"/>
      <c r="M634" s="229"/>
      <c r="N634" s="230"/>
      <c r="O634" s="230"/>
      <c r="P634" s="230"/>
      <c r="Q634" s="230"/>
      <c r="R634" s="230"/>
      <c r="S634" s="230"/>
      <c r="T634" s="23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2" t="s">
        <v>136</v>
      </c>
      <c r="AU634" s="232" t="s">
        <v>79</v>
      </c>
      <c r="AV634" s="13" t="s">
        <v>79</v>
      </c>
      <c r="AW634" s="13" t="s">
        <v>31</v>
      </c>
      <c r="AX634" s="13" t="s">
        <v>69</v>
      </c>
      <c r="AY634" s="232" t="s">
        <v>121</v>
      </c>
    </row>
    <row r="635" s="13" customFormat="1">
      <c r="A635" s="13"/>
      <c r="B635" s="222"/>
      <c r="C635" s="223"/>
      <c r="D635" s="214" t="s">
        <v>136</v>
      </c>
      <c r="E635" s="224" t="s">
        <v>19</v>
      </c>
      <c r="F635" s="225" t="s">
        <v>874</v>
      </c>
      <c r="G635" s="223"/>
      <c r="H635" s="226">
        <v>248</v>
      </c>
      <c r="I635" s="227"/>
      <c r="J635" s="223"/>
      <c r="K635" s="223"/>
      <c r="L635" s="228"/>
      <c r="M635" s="229"/>
      <c r="N635" s="230"/>
      <c r="O635" s="230"/>
      <c r="P635" s="230"/>
      <c r="Q635" s="230"/>
      <c r="R635" s="230"/>
      <c r="S635" s="230"/>
      <c r="T635" s="23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2" t="s">
        <v>136</v>
      </c>
      <c r="AU635" s="232" t="s">
        <v>79</v>
      </c>
      <c r="AV635" s="13" t="s">
        <v>79</v>
      </c>
      <c r="AW635" s="13" t="s">
        <v>31</v>
      </c>
      <c r="AX635" s="13" t="s">
        <v>69</v>
      </c>
      <c r="AY635" s="232" t="s">
        <v>121</v>
      </c>
    </row>
    <row r="636" s="14" customFormat="1">
      <c r="A636" s="14"/>
      <c r="B636" s="233"/>
      <c r="C636" s="234"/>
      <c r="D636" s="214" t="s">
        <v>136</v>
      </c>
      <c r="E636" s="235" t="s">
        <v>19</v>
      </c>
      <c r="F636" s="236" t="s">
        <v>146</v>
      </c>
      <c r="G636" s="234"/>
      <c r="H636" s="237">
        <v>5620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3" t="s">
        <v>136</v>
      </c>
      <c r="AU636" s="243" t="s">
        <v>79</v>
      </c>
      <c r="AV636" s="14" t="s">
        <v>128</v>
      </c>
      <c r="AW636" s="14" t="s">
        <v>31</v>
      </c>
      <c r="AX636" s="14" t="s">
        <v>77</v>
      </c>
      <c r="AY636" s="243" t="s">
        <v>121</v>
      </c>
    </row>
    <row r="637" s="2" customFormat="1" ht="24.15" customHeight="1">
      <c r="A637" s="39"/>
      <c r="B637" s="40"/>
      <c r="C637" s="201" t="s">
        <v>875</v>
      </c>
      <c r="D637" s="201" t="s">
        <v>123</v>
      </c>
      <c r="E637" s="202" t="s">
        <v>876</v>
      </c>
      <c r="F637" s="203" t="s">
        <v>877</v>
      </c>
      <c r="G637" s="204" t="s">
        <v>126</v>
      </c>
      <c r="H637" s="205">
        <v>6875</v>
      </c>
      <c r="I637" s="206"/>
      <c r="J637" s="207">
        <f>ROUND(I637*H637,2)</f>
        <v>0</v>
      </c>
      <c r="K637" s="203" t="s">
        <v>127</v>
      </c>
      <c r="L637" s="45"/>
      <c r="M637" s="208" t="s">
        <v>19</v>
      </c>
      <c r="N637" s="209" t="s">
        <v>40</v>
      </c>
      <c r="O637" s="85"/>
      <c r="P637" s="210">
        <f>O637*H637</f>
        <v>0</v>
      </c>
      <c r="Q637" s="210">
        <v>0</v>
      </c>
      <c r="R637" s="210">
        <f>Q637*H637</f>
        <v>0</v>
      </c>
      <c r="S637" s="210">
        <v>0</v>
      </c>
      <c r="T637" s="211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12" t="s">
        <v>128</v>
      </c>
      <c r="AT637" s="212" t="s">
        <v>123</v>
      </c>
      <c r="AU637" s="212" t="s">
        <v>79</v>
      </c>
      <c r="AY637" s="18" t="s">
        <v>121</v>
      </c>
      <c r="BE637" s="213">
        <f>IF(N637="základní",J637,0)</f>
        <v>0</v>
      </c>
      <c r="BF637" s="213">
        <f>IF(N637="snížená",J637,0)</f>
        <v>0</v>
      </c>
      <c r="BG637" s="213">
        <f>IF(N637="zákl. přenesená",J637,0)</f>
        <v>0</v>
      </c>
      <c r="BH637" s="213">
        <f>IF(N637="sníž. přenesená",J637,0)</f>
        <v>0</v>
      </c>
      <c r="BI637" s="213">
        <f>IF(N637="nulová",J637,0)</f>
        <v>0</v>
      </c>
      <c r="BJ637" s="18" t="s">
        <v>77</v>
      </c>
      <c r="BK637" s="213">
        <f>ROUND(I637*H637,2)</f>
        <v>0</v>
      </c>
      <c r="BL637" s="18" t="s">
        <v>128</v>
      </c>
      <c r="BM637" s="212" t="s">
        <v>878</v>
      </c>
    </row>
    <row r="638" s="2" customFormat="1">
      <c r="A638" s="39"/>
      <c r="B638" s="40"/>
      <c r="C638" s="41"/>
      <c r="D638" s="214" t="s">
        <v>130</v>
      </c>
      <c r="E638" s="41"/>
      <c r="F638" s="215" t="s">
        <v>879</v>
      </c>
      <c r="G638" s="41"/>
      <c r="H638" s="41"/>
      <c r="I638" s="216"/>
      <c r="J638" s="41"/>
      <c r="K638" s="41"/>
      <c r="L638" s="45"/>
      <c r="M638" s="217"/>
      <c r="N638" s="218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130</v>
      </c>
      <c r="AU638" s="18" t="s">
        <v>79</v>
      </c>
    </row>
    <row r="639" s="2" customFormat="1">
      <c r="A639" s="39"/>
      <c r="B639" s="40"/>
      <c r="C639" s="41"/>
      <c r="D639" s="219" t="s">
        <v>132</v>
      </c>
      <c r="E639" s="41"/>
      <c r="F639" s="220" t="s">
        <v>880</v>
      </c>
      <c r="G639" s="41"/>
      <c r="H639" s="41"/>
      <c r="I639" s="216"/>
      <c r="J639" s="41"/>
      <c r="K639" s="41"/>
      <c r="L639" s="45"/>
      <c r="M639" s="217"/>
      <c r="N639" s="218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132</v>
      </c>
      <c r="AU639" s="18" t="s">
        <v>79</v>
      </c>
    </row>
    <row r="640" s="2" customFormat="1">
      <c r="A640" s="39"/>
      <c r="B640" s="40"/>
      <c r="C640" s="41"/>
      <c r="D640" s="214" t="s">
        <v>134</v>
      </c>
      <c r="E640" s="41"/>
      <c r="F640" s="221" t="s">
        <v>881</v>
      </c>
      <c r="G640" s="41"/>
      <c r="H640" s="41"/>
      <c r="I640" s="216"/>
      <c r="J640" s="41"/>
      <c r="K640" s="41"/>
      <c r="L640" s="45"/>
      <c r="M640" s="217"/>
      <c r="N640" s="218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134</v>
      </c>
      <c r="AU640" s="18" t="s">
        <v>79</v>
      </c>
    </row>
    <row r="641" s="13" customFormat="1">
      <c r="A641" s="13"/>
      <c r="B641" s="222"/>
      <c r="C641" s="223"/>
      <c r="D641" s="214" t="s">
        <v>136</v>
      </c>
      <c r="E641" s="224" t="s">
        <v>19</v>
      </c>
      <c r="F641" s="225" t="s">
        <v>882</v>
      </c>
      <c r="G641" s="223"/>
      <c r="H641" s="226">
        <v>5910</v>
      </c>
      <c r="I641" s="227"/>
      <c r="J641" s="223"/>
      <c r="K641" s="223"/>
      <c r="L641" s="228"/>
      <c r="M641" s="229"/>
      <c r="N641" s="230"/>
      <c r="O641" s="230"/>
      <c r="P641" s="230"/>
      <c r="Q641" s="230"/>
      <c r="R641" s="230"/>
      <c r="S641" s="230"/>
      <c r="T641" s="23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2" t="s">
        <v>136</v>
      </c>
      <c r="AU641" s="232" t="s">
        <v>79</v>
      </c>
      <c r="AV641" s="13" t="s">
        <v>79</v>
      </c>
      <c r="AW641" s="13" t="s">
        <v>31</v>
      </c>
      <c r="AX641" s="13" t="s">
        <v>69</v>
      </c>
      <c r="AY641" s="232" t="s">
        <v>121</v>
      </c>
    </row>
    <row r="642" s="13" customFormat="1">
      <c r="A642" s="13"/>
      <c r="B642" s="222"/>
      <c r="C642" s="223"/>
      <c r="D642" s="214" t="s">
        <v>136</v>
      </c>
      <c r="E642" s="224" t="s">
        <v>19</v>
      </c>
      <c r="F642" s="225" t="s">
        <v>883</v>
      </c>
      <c r="G642" s="223"/>
      <c r="H642" s="226">
        <v>448</v>
      </c>
      <c r="I642" s="227"/>
      <c r="J642" s="223"/>
      <c r="K642" s="223"/>
      <c r="L642" s="228"/>
      <c r="M642" s="229"/>
      <c r="N642" s="230"/>
      <c r="O642" s="230"/>
      <c r="P642" s="230"/>
      <c r="Q642" s="230"/>
      <c r="R642" s="230"/>
      <c r="S642" s="230"/>
      <c r="T642" s="23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2" t="s">
        <v>136</v>
      </c>
      <c r="AU642" s="232" t="s">
        <v>79</v>
      </c>
      <c r="AV642" s="13" t="s">
        <v>79</v>
      </c>
      <c r="AW642" s="13" t="s">
        <v>31</v>
      </c>
      <c r="AX642" s="13" t="s">
        <v>69</v>
      </c>
      <c r="AY642" s="232" t="s">
        <v>121</v>
      </c>
    </row>
    <row r="643" s="13" customFormat="1">
      <c r="A643" s="13"/>
      <c r="B643" s="222"/>
      <c r="C643" s="223"/>
      <c r="D643" s="214" t="s">
        <v>136</v>
      </c>
      <c r="E643" s="224" t="s">
        <v>19</v>
      </c>
      <c r="F643" s="225" t="s">
        <v>884</v>
      </c>
      <c r="G643" s="223"/>
      <c r="H643" s="226">
        <v>112</v>
      </c>
      <c r="I643" s="227"/>
      <c r="J643" s="223"/>
      <c r="K643" s="223"/>
      <c r="L643" s="228"/>
      <c r="M643" s="229"/>
      <c r="N643" s="230"/>
      <c r="O643" s="230"/>
      <c r="P643" s="230"/>
      <c r="Q643" s="230"/>
      <c r="R643" s="230"/>
      <c r="S643" s="230"/>
      <c r="T643" s="23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2" t="s">
        <v>136</v>
      </c>
      <c r="AU643" s="232" t="s">
        <v>79</v>
      </c>
      <c r="AV643" s="13" t="s">
        <v>79</v>
      </c>
      <c r="AW643" s="13" t="s">
        <v>31</v>
      </c>
      <c r="AX643" s="13" t="s">
        <v>69</v>
      </c>
      <c r="AY643" s="232" t="s">
        <v>121</v>
      </c>
    </row>
    <row r="644" s="13" customFormat="1">
      <c r="A644" s="13"/>
      <c r="B644" s="222"/>
      <c r="C644" s="223"/>
      <c r="D644" s="214" t="s">
        <v>136</v>
      </c>
      <c r="E644" s="224" t="s">
        <v>19</v>
      </c>
      <c r="F644" s="225" t="s">
        <v>885</v>
      </c>
      <c r="G644" s="223"/>
      <c r="H644" s="226">
        <v>126</v>
      </c>
      <c r="I644" s="227"/>
      <c r="J644" s="223"/>
      <c r="K644" s="223"/>
      <c r="L644" s="228"/>
      <c r="M644" s="229"/>
      <c r="N644" s="230"/>
      <c r="O644" s="230"/>
      <c r="P644" s="230"/>
      <c r="Q644" s="230"/>
      <c r="R644" s="230"/>
      <c r="S644" s="230"/>
      <c r="T644" s="23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2" t="s">
        <v>136</v>
      </c>
      <c r="AU644" s="232" t="s">
        <v>79</v>
      </c>
      <c r="AV644" s="13" t="s">
        <v>79</v>
      </c>
      <c r="AW644" s="13" t="s">
        <v>31</v>
      </c>
      <c r="AX644" s="13" t="s">
        <v>69</v>
      </c>
      <c r="AY644" s="232" t="s">
        <v>121</v>
      </c>
    </row>
    <row r="645" s="13" customFormat="1">
      <c r="A645" s="13"/>
      <c r="B645" s="222"/>
      <c r="C645" s="223"/>
      <c r="D645" s="214" t="s">
        <v>136</v>
      </c>
      <c r="E645" s="224" t="s">
        <v>19</v>
      </c>
      <c r="F645" s="225" t="s">
        <v>886</v>
      </c>
      <c r="G645" s="223"/>
      <c r="H645" s="226">
        <v>279</v>
      </c>
      <c r="I645" s="227"/>
      <c r="J645" s="223"/>
      <c r="K645" s="223"/>
      <c r="L645" s="228"/>
      <c r="M645" s="229"/>
      <c r="N645" s="230"/>
      <c r="O645" s="230"/>
      <c r="P645" s="230"/>
      <c r="Q645" s="230"/>
      <c r="R645" s="230"/>
      <c r="S645" s="230"/>
      <c r="T645" s="23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2" t="s">
        <v>136</v>
      </c>
      <c r="AU645" s="232" t="s">
        <v>79</v>
      </c>
      <c r="AV645" s="13" t="s">
        <v>79</v>
      </c>
      <c r="AW645" s="13" t="s">
        <v>31</v>
      </c>
      <c r="AX645" s="13" t="s">
        <v>69</v>
      </c>
      <c r="AY645" s="232" t="s">
        <v>121</v>
      </c>
    </row>
    <row r="646" s="14" customFormat="1">
      <c r="A646" s="14"/>
      <c r="B646" s="233"/>
      <c r="C646" s="234"/>
      <c r="D646" s="214" t="s">
        <v>136</v>
      </c>
      <c r="E646" s="235" t="s">
        <v>19</v>
      </c>
      <c r="F646" s="236" t="s">
        <v>146</v>
      </c>
      <c r="G646" s="234"/>
      <c r="H646" s="237">
        <v>6875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3" t="s">
        <v>136</v>
      </c>
      <c r="AU646" s="243" t="s">
        <v>79</v>
      </c>
      <c r="AV646" s="14" t="s">
        <v>128</v>
      </c>
      <c r="AW646" s="14" t="s">
        <v>31</v>
      </c>
      <c r="AX646" s="14" t="s">
        <v>77</v>
      </c>
      <c r="AY646" s="243" t="s">
        <v>121</v>
      </c>
    </row>
    <row r="647" s="2" customFormat="1" ht="16.5" customHeight="1">
      <c r="A647" s="39"/>
      <c r="B647" s="40"/>
      <c r="C647" s="201" t="s">
        <v>887</v>
      </c>
      <c r="D647" s="201" t="s">
        <v>123</v>
      </c>
      <c r="E647" s="202" t="s">
        <v>888</v>
      </c>
      <c r="F647" s="203" t="s">
        <v>889</v>
      </c>
      <c r="G647" s="204" t="s">
        <v>126</v>
      </c>
      <c r="H647" s="205">
        <v>1545</v>
      </c>
      <c r="I647" s="206"/>
      <c r="J647" s="207">
        <f>ROUND(I647*H647,2)</f>
        <v>0</v>
      </c>
      <c r="K647" s="203" t="s">
        <v>127</v>
      </c>
      <c r="L647" s="45"/>
      <c r="M647" s="208" t="s">
        <v>19</v>
      </c>
      <c r="N647" s="209" t="s">
        <v>40</v>
      </c>
      <c r="O647" s="85"/>
      <c r="P647" s="210">
        <f>O647*H647</f>
        <v>0</v>
      </c>
      <c r="Q647" s="210">
        <v>0.34499999999999997</v>
      </c>
      <c r="R647" s="210">
        <f>Q647*H647</f>
        <v>533.02499999999998</v>
      </c>
      <c r="S647" s="210">
        <v>0</v>
      </c>
      <c r="T647" s="211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2" t="s">
        <v>128</v>
      </c>
      <c r="AT647" s="212" t="s">
        <v>123</v>
      </c>
      <c r="AU647" s="212" t="s">
        <v>79</v>
      </c>
      <c r="AY647" s="18" t="s">
        <v>121</v>
      </c>
      <c r="BE647" s="213">
        <f>IF(N647="základní",J647,0)</f>
        <v>0</v>
      </c>
      <c r="BF647" s="213">
        <f>IF(N647="snížená",J647,0)</f>
        <v>0</v>
      </c>
      <c r="BG647" s="213">
        <f>IF(N647="zákl. přenesená",J647,0)</f>
        <v>0</v>
      </c>
      <c r="BH647" s="213">
        <f>IF(N647="sníž. přenesená",J647,0)</f>
        <v>0</v>
      </c>
      <c r="BI647" s="213">
        <f>IF(N647="nulová",J647,0)</f>
        <v>0</v>
      </c>
      <c r="BJ647" s="18" t="s">
        <v>77</v>
      </c>
      <c r="BK647" s="213">
        <f>ROUND(I647*H647,2)</f>
        <v>0</v>
      </c>
      <c r="BL647" s="18" t="s">
        <v>128</v>
      </c>
      <c r="BM647" s="212" t="s">
        <v>890</v>
      </c>
    </row>
    <row r="648" s="2" customFormat="1">
      <c r="A648" s="39"/>
      <c r="B648" s="40"/>
      <c r="C648" s="41"/>
      <c r="D648" s="214" t="s">
        <v>130</v>
      </c>
      <c r="E648" s="41"/>
      <c r="F648" s="215" t="s">
        <v>891</v>
      </c>
      <c r="G648" s="41"/>
      <c r="H648" s="41"/>
      <c r="I648" s="216"/>
      <c r="J648" s="41"/>
      <c r="K648" s="41"/>
      <c r="L648" s="45"/>
      <c r="M648" s="217"/>
      <c r="N648" s="218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130</v>
      </c>
      <c r="AU648" s="18" t="s">
        <v>79</v>
      </c>
    </row>
    <row r="649" s="2" customFormat="1">
      <c r="A649" s="39"/>
      <c r="B649" s="40"/>
      <c r="C649" s="41"/>
      <c r="D649" s="219" t="s">
        <v>132</v>
      </c>
      <c r="E649" s="41"/>
      <c r="F649" s="220" t="s">
        <v>892</v>
      </c>
      <c r="G649" s="41"/>
      <c r="H649" s="41"/>
      <c r="I649" s="216"/>
      <c r="J649" s="41"/>
      <c r="K649" s="41"/>
      <c r="L649" s="45"/>
      <c r="M649" s="217"/>
      <c r="N649" s="218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132</v>
      </c>
      <c r="AU649" s="18" t="s">
        <v>79</v>
      </c>
    </row>
    <row r="650" s="2" customFormat="1">
      <c r="A650" s="39"/>
      <c r="B650" s="40"/>
      <c r="C650" s="41"/>
      <c r="D650" s="214" t="s">
        <v>134</v>
      </c>
      <c r="E650" s="41"/>
      <c r="F650" s="221" t="s">
        <v>893</v>
      </c>
      <c r="G650" s="41"/>
      <c r="H650" s="41"/>
      <c r="I650" s="216"/>
      <c r="J650" s="41"/>
      <c r="K650" s="41"/>
      <c r="L650" s="45"/>
      <c r="M650" s="217"/>
      <c r="N650" s="218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134</v>
      </c>
      <c r="AU650" s="18" t="s">
        <v>79</v>
      </c>
    </row>
    <row r="651" s="13" customFormat="1">
      <c r="A651" s="13"/>
      <c r="B651" s="222"/>
      <c r="C651" s="223"/>
      <c r="D651" s="214" t="s">
        <v>136</v>
      </c>
      <c r="E651" s="224" t="s">
        <v>19</v>
      </c>
      <c r="F651" s="225" t="s">
        <v>894</v>
      </c>
      <c r="G651" s="223"/>
      <c r="H651" s="226">
        <v>1485.5999999999999</v>
      </c>
      <c r="I651" s="227"/>
      <c r="J651" s="223"/>
      <c r="K651" s="223"/>
      <c r="L651" s="228"/>
      <c r="M651" s="229"/>
      <c r="N651" s="230"/>
      <c r="O651" s="230"/>
      <c r="P651" s="230"/>
      <c r="Q651" s="230"/>
      <c r="R651" s="230"/>
      <c r="S651" s="230"/>
      <c r="T651" s="23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2" t="s">
        <v>136</v>
      </c>
      <c r="AU651" s="232" t="s">
        <v>79</v>
      </c>
      <c r="AV651" s="13" t="s">
        <v>79</v>
      </c>
      <c r="AW651" s="13" t="s">
        <v>31</v>
      </c>
      <c r="AX651" s="13" t="s">
        <v>69</v>
      </c>
      <c r="AY651" s="232" t="s">
        <v>121</v>
      </c>
    </row>
    <row r="652" s="13" customFormat="1">
      <c r="A652" s="13"/>
      <c r="B652" s="222"/>
      <c r="C652" s="223"/>
      <c r="D652" s="214" t="s">
        <v>136</v>
      </c>
      <c r="E652" s="224" t="s">
        <v>19</v>
      </c>
      <c r="F652" s="225" t="s">
        <v>895</v>
      </c>
      <c r="G652" s="223"/>
      <c r="H652" s="226">
        <v>16.199999999999999</v>
      </c>
      <c r="I652" s="227"/>
      <c r="J652" s="223"/>
      <c r="K652" s="223"/>
      <c r="L652" s="228"/>
      <c r="M652" s="229"/>
      <c r="N652" s="230"/>
      <c r="O652" s="230"/>
      <c r="P652" s="230"/>
      <c r="Q652" s="230"/>
      <c r="R652" s="230"/>
      <c r="S652" s="230"/>
      <c r="T652" s="23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2" t="s">
        <v>136</v>
      </c>
      <c r="AU652" s="232" t="s">
        <v>79</v>
      </c>
      <c r="AV652" s="13" t="s">
        <v>79</v>
      </c>
      <c r="AW652" s="13" t="s">
        <v>31</v>
      </c>
      <c r="AX652" s="13" t="s">
        <v>69</v>
      </c>
      <c r="AY652" s="232" t="s">
        <v>121</v>
      </c>
    </row>
    <row r="653" s="13" customFormat="1">
      <c r="A653" s="13"/>
      <c r="B653" s="222"/>
      <c r="C653" s="223"/>
      <c r="D653" s="214" t="s">
        <v>136</v>
      </c>
      <c r="E653" s="224" t="s">
        <v>19</v>
      </c>
      <c r="F653" s="225" t="s">
        <v>896</v>
      </c>
      <c r="G653" s="223"/>
      <c r="H653" s="226">
        <v>4.7999999999999998</v>
      </c>
      <c r="I653" s="227"/>
      <c r="J653" s="223"/>
      <c r="K653" s="223"/>
      <c r="L653" s="228"/>
      <c r="M653" s="229"/>
      <c r="N653" s="230"/>
      <c r="O653" s="230"/>
      <c r="P653" s="230"/>
      <c r="Q653" s="230"/>
      <c r="R653" s="230"/>
      <c r="S653" s="230"/>
      <c r="T653" s="23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2" t="s">
        <v>136</v>
      </c>
      <c r="AU653" s="232" t="s">
        <v>79</v>
      </c>
      <c r="AV653" s="13" t="s">
        <v>79</v>
      </c>
      <c r="AW653" s="13" t="s">
        <v>31</v>
      </c>
      <c r="AX653" s="13" t="s">
        <v>69</v>
      </c>
      <c r="AY653" s="232" t="s">
        <v>121</v>
      </c>
    </row>
    <row r="654" s="13" customFormat="1">
      <c r="A654" s="13"/>
      <c r="B654" s="222"/>
      <c r="C654" s="223"/>
      <c r="D654" s="214" t="s">
        <v>136</v>
      </c>
      <c r="E654" s="224" t="s">
        <v>19</v>
      </c>
      <c r="F654" s="225" t="s">
        <v>897</v>
      </c>
      <c r="G654" s="223"/>
      <c r="H654" s="226">
        <v>38.399999999999999</v>
      </c>
      <c r="I654" s="227"/>
      <c r="J654" s="223"/>
      <c r="K654" s="223"/>
      <c r="L654" s="228"/>
      <c r="M654" s="229"/>
      <c r="N654" s="230"/>
      <c r="O654" s="230"/>
      <c r="P654" s="230"/>
      <c r="Q654" s="230"/>
      <c r="R654" s="230"/>
      <c r="S654" s="230"/>
      <c r="T654" s="23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2" t="s">
        <v>136</v>
      </c>
      <c r="AU654" s="232" t="s">
        <v>79</v>
      </c>
      <c r="AV654" s="13" t="s">
        <v>79</v>
      </c>
      <c r="AW654" s="13" t="s">
        <v>31</v>
      </c>
      <c r="AX654" s="13" t="s">
        <v>69</v>
      </c>
      <c r="AY654" s="232" t="s">
        <v>121</v>
      </c>
    </row>
    <row r="655" s="14" customFormat="1">
      <c r="A655" s="14"/>
      <c r="B655" s="233"/>
      <c r="C655" s="234"/>
      <c r="D655" s="214" t="s">
        <v>136</v>
      </c>
      <c r="E655" s="235" t="s">
        <v>19</v>
      </c>
      <c r="F655" s="236" t="s">
        <v>146</v>
      </c>
      <c r="G655" s="234"/>
      <c r="H655" s="237">
        <v>1545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3" t="s">
        <v>136</v>
      </c>
      <c r="AU655" s="243" t="s">
        <v>79</v>
      </c>
      <c r="AV655" s="14" t="s">
        <v>128</v>
      </c>
      <c r="AW655" s="14" t="s">
        <v>31</v>
      </c>
      <c r="AX655" s="14" t="s">
        <v>77</v>
      </c>
      <c r="AY655" s="243" t="s">
        <v>121</v>
      </c>
    </row>
    <row r="656" s="2" customFormat="1" ht="16.5" customHeight="1">
      <c r="A656" s="39"/>
      <c r="B656" s="40"/>
      <c r="C656" s="201" t="s">
        <v>898</v>
      </c>
      <c r="D656" s="201" t="s">
        <v>123</v>
      </c>
      <c r="E656" s="202" t="s">
        <v>899</v>
      </c>
      <c r="F656" s="203" t="s">
        <v>900</v>
      </c>
      <c r="G656" s="204" t="s">
        <v>283</v>
      </c>
      <c r="H656" s="205">
        <v>386.25</v>
      </c>
      <c r="I656" s="206"/>
      <c r="J656" s="207">
        <f>ROUND(I656*H656,2)</f>
        <v>0</v>
      </c>
      <c r="K656" s="203" t="s">
        <v>127</v>
      </c>
      <c r="L656" s="45"/>
      <c r="M656" s="208" t="s">
        <v>19</v>
      </c>
      <c r="N656" s="209" t="s">
        <v>40</v>
      </c>
      <c r="O656" s="85"/>
      <c r="P656" s="210">
        <f>O656*H656</f>
        <v>0</v>
      </c>
      <c r="Q656" s="210">
        <v>0</v>
      </c>
      <c r="R656" s="210">
        <f>Q656*H656</f>
        <v>0</v>
      </c>
      <c r="S656" s="210">
        <v>0</v>
      </c>
      <c r="T656" s="211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12" t="s">
        <v>128</v>
      </c>
      <c r="AT656" s="212" t="s">
        <v>123</v>
      </c>
      <c r="AU656" s="212" t="s">
        <v>79</v>
      </c>
      <c r="AY656" s="18" t="s">
        <v>121</v>
      </c>
      <c r="BE656" s="213">
        <f>IF(N656="základní",J656,0)</f>
        <v>0</v>
      </c>
      <c r="BF656" s="213">
        <f>IF(N656="snížená",J656,0)</f>
        <v>0</v>
      </c>
      <c r="BG656" s="213">
        <f>IF(N656="zákl. přenesená",J656,0)</f>
        <v>0</v>
      </c>
      <c r="BH656" s="213">
        <f>IF(N656="sníž. přenesená",J656,0)</f>
        <v>0</v>
      </c>
      <c r="BI656" s="213">
        <f>IF(N656="nulová",J656,0)</f>
        <v>0</v>
      </c>
      <c r="BJ656" s="18" t="s">
        <v>77</v>
      </c>
      <c r="BK656" s="213">
        <f>ROUND(I656*H656,2)</f>
        <v>0</v>
      </c>
      <c r="BL656" s="18" t="s">
        <v>128</v>
      </c>
      <c r="BM656" s="212" t="s">
        <v>901</v>
      </c>
    </row>
    <row r="657" s="2" customFormat="1">
      <c r="A657" s="39"/>
      <c r="B657" s="40"/>
      <c r="C657" s="41"/>
      <c r="D657" s="214" t="s">
        <v>130</v>
      </c>
      <c r="E657" s="41"/>
      <c r="F657" s="215" t="s">
        <v>902</v>
      </c>
      <c r="G657" s="41"/>
      <c r="H657" s="41"/>
      <c r="I657" s="216"/>
      <c r="J657" s="41"/>
      <c r="K657" s="41"/>
      <c r="L657" s="45"/>
      <c r="M657" s="217"/>
      <c r="N657" s="218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130</v>
      </c>
      <c r="AU657" s="18" t="s">
        <v>79</v>
      </c>
    </row>
    <row r="658" s="2" customFormat="1">
      <c r="A658" s="39"/>
      <c r="B658" s="40"/>
      <c r="C658" s="41"/>
      <c r="D658" s="219" t="s">
        <v>132</v>
      </c>
      <c r="E658" s="41"/>
      <c r="F658" s="220" t="s">
        <v>903</v>
      </c>
      <c r="G658" s="41"/>
      <c r="H658" s="41"/>
      <c r="I658" s="216"/>
      <c r="J658" s="41"/>
      <c r="K658" s="41"/>
      <c r="L658" s="45"/>
      <c r="M658" s="217"/>
      <c r="N658" s="218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132</v>
      </c>
      <c r="AU658" s="18" t="s">
        <v>79</v>
      </c>
    </row>
    <row r="659" s="2" customFormat="1">
      <c r="A659" s="39"/>
      <c r="B659" s="40"/>
      <c r="C659" s="41"/>
      <c r="D659" s="214" t="s">
        <v>134</v>
      </c>
      <c r="E659" s="41"/>
      <c r="F659" s="221" t="s">
        <v>904</v>
      </c>
      <c r="G659" s="41"/>
      <c r="H659" s="41"/>
      <c r="I659" s="216"/>
      <c r="J659" s="41"/>
      <c r="K659" s="41"/>
      <c r="L659" s="45"/>
      <c r="M659" s="217"/>
      <c r="N659" s="218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134</v>
      </c>
      <c r="AU659" s="18" t="s">
        <v>79</v>
      </c>
    </row>
    <row r="660" s="13" customFormat="1">
      <c r="A660" s="13"/>
      <c r="B660" s="222"/>
      <c r="C660" s="223"/>
      <c r="D660" s="214" t="s">
        <v>136</v>
      </c>
      <c r="E660" s="224" t="s">
        <v>19</v>
      </c>
      <c r="F660" s="225" t="s">
        <v>905</v>
      </c>
      <c r="G660" s="223"/>
      <c r="H660" s="226">
        <v>371.39999999999998</v>
      </c>
      <c r="I660" s="227"/>
      <c r="J660" s="223"/>
      <c r="K660" s="223"/>
      <c r="L660" s="228"/>
      <c r="M660" s="229"/>
      <c r="N660" s="230"/>
      <c r="O660" s="230"/>
      <c r="P660" s="230"/>
      <c r="Q660" s="230"/>
      <c r="R660" s="230"/>
      <c r="S660" s="230"/>
      <c r="T660" s="23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2" t="s">
        <v>136</v>
      </c>
      <c r="AU660" s="232" t="s">
        <v>79</v>
      </c>
      <c r="AV660" s="13" t="s">
        <v>79</v>
      </c>
      <c r="AW660" s="13" t="s">
        <v>31</v>
      </c>
      <c r="AX660" s="13" t="s">
        <v>69</v>
      </c>
      <c r="AY660" s="232" t="s">
        <v>121</v>
      </c>
    </row>
    <row r="661" s="13" customFormat="1">
      <c r="A661" s="13"/>
      <c r="B661" s="222"/>
      <c r="C661" s="223"/>
      <c r="D661" s="214" t="s">
        <v>136</v>
      </c>
      <c r="E661" s="224" t="s">
        <v>19</v>
      </c>
      <c r="F661" s="225" t="s">
        <v>906</v>
      </c>
      <c r="G661" s="223"/>
      <c r="H661" s="226">
        <v>9.5999999999999996</v>
      </c>
      <c r="I661" s="227"/>
      <c r="J661" s="223"/>
      <c r="K661" s="223"/>
      <c r="L661" s="228"/>
      <c r="M661" s="229"/>
      <c r="N661" s="230"/>
      <c r="O661" s="230"/>
      <c r="P661" s="230"/>
      <c r="Q661" s="230"/>
      <c r="R661" s="230"/>
      <c r="S661" s="230"/>
      <c r="T661" s="23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2" t="s">
        <v>136</v>
      </c>
      <c r="AU661" s="232" t="s">
        <v>79</v>
      </c>
      <c r="AV661" s="13" t="s">
        <v>79</v>
      </c>
      <c r="AW661" s="13" t="s">
        <v>31</v>
      </c>
      <c r="AX661" s="13" t="s">
        <v>69</v>
      </c>
      <c r="AY661" s="232" t="s">
        <v>121</v>
      </c>
    </row>
    <row r="662" s="13" customFormat="1">
      <c r="A662" s="13"/>
      <c r="B662" s="222"/>
      <c r="C662" s="223"/>
      <c r="D662" s="214" t="s">
        <v>136</v>
      </c>
      <c r="E662" s="224" t="s">
        <v>19</v>
      </c>
      <c r="F662" s="225" t="s">
        <v>907</v>
      </c>
      <c r="G662" s="223"/>
      <c r="H662" s="226">
        <v>4.0499999999999998</v>
      </c>
      <c r="I662" s="227"/>
      <c r="J662" s="223"/>
      <c r="K662" s="223"/>
      <c r="L662" s="228"/>
      <c r="M662" s="229"/>
      <c r="N662" s="230"/>
      <c r="O662" s="230"/>
      <c r="P662" s="230"/>
      <c r="Q662" s="230"/>
      <c r="R662" s="230"/>
      <c r="S662" s="230"/>
      <c r="T662" s="23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2" t="s">
        <v>136</v>
      </c>
      <c r="AU662" s="232" t="s">
        <v>79</v>
      </c>
      <c r="AV662" s="13" t="s">
        <v>79</v>
      </c>
      <c r="AW662" s="13" t="s">
        <v>31</v>
      </c>
      <c r="AX662" s="13" t="s">
        <v>69</v>
      </c>
      <c r="AY662" s="232" t="s">
        <v>121</v>
      </c>
    </row>
    <row r="663" s="13" customFormat="1">
      <c r="A663" s="13"/>
      <c r="B663" s="222"/>
      <c r="C663" s="223"/>
      <c r="D663" s="214" t="s">
        <v>136</v>
      </c>
      <c r="E663" s="224" t="s">
        <v>19</v>
      </c>
      <c r="F663" s="225" t="s">
        <v>908</v>
      </c>
      <c r="G663" s="223"/>
      <c r="H663" s="226">
        <v>1.2</v>
      </c>
      <c r="I663" s="227"/>
      <c r="J663" s="223"/>
      <c r="K663" s="223"/>
      <c r="L663" s="228"/>
      <c r="M663" s="229"/>
      <c r="N663" s="230"/>
      <c r="O663" s="230"/>
      <c r="P663" s="230"/>
      <c r="Q663" s="230"/>
      <c r="R663" s="230"/>
      <c r="S663" s="230"/>
      <c r="T663" s="23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2" t="s">
        <v>136</v>
      </c>
      <c r="AU663" s="232" t="s">
        <v>79</v>
      </c>
      <c r="AV663" s="13" t="s">
        <v>79</v>
      </c>
      <c r="AW663" s="13" t="s">
        <v>31</v>
      </c>
      <c r="AX663" s="13" t="s">
        <v>69</v>
      </c>
      <c r="AY663" s="232" t="s">
        <v>121</v>
      </c>
    </row>
    <row r="664" s="14" customFormat="1">
      <c r="A664" s="14"/>
      <c r="B664" s="233"/>
      <c r="C664" s="234"/>
      <c r="D664" s="214" t="s">
        <v>136</v>
      </c>
      <c r="E664" s="235" t="s">
        <v>19</v>
      </c>
      <c r="F664" s="236" t="s">
        <v>146</v>
      </c>
      <c r="G664" s="234"/>
      <c r="H664" s="237">
        <v>386.25</v>
      </c>
      <c r="I664" s="238"/>
      <c r="J664" s="234"/>
      <c r="K664" s="234"/>
      <c r="L664" s="239"/>
      <c r="M664" s="240"/>
      <c r="N664" s="241"/>
      <c r="O664" s="241"/>
      <c r="P664" s="241"/>
      <c r="Q664" s="241"/>
      <c r="R664" s="241"/>
      <c r="S664" s="241"/>
      <c r="T664" s="24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3" t="s">
        <v>136</v>
      </c>
      <c r="AU664" s="243" t="s">
        <v>79</v>
      </c>
      <c r="AV664" s="14" t="s">
        <v>128</v>
      </c>
      <c r="AW664" s="14" t="s">
        <v>31</v>
      </c>
      <c r="AX664" s="14" t="s">
        <v>77</v>
      </c>
      <c r="AY664" s="243" t="s">
        <v>121</v>
      </c>
    </row>
    <row r="665" s="2" customFormat="1" ht="24.15" customHeight="1">
      <c r="A665" s="39"/>
      <c r="B665" s="40"/>
      <c r="C665" s="201" t="s">
        <v>909</v>
      </c>
      <c r="D665" s="201" t="s">
        <v>123</v>
      </c>
      <c r="E665" s="202" t="s">
        <v>910</v>
      </c>
      <c r="F665" s="203" t="s">
        <v>911</v>
      </c>
      <c r="G665" s="204" t="s">
        <v>126</v>
      </c>
      <c r="H665" s="205">
        <v>5620</v>
      </c>
      <c r="I665" s="206"/>
      <c r="J665" s="207">
        <f>ROUND(I665*H665,2)</f>
        <v>0</v>
      </c>
      <c r="K665" s="203" t="s">
        <v>127</v>
      </c>
      <c r="L665" s="45"/>
      <c r="M665" s="208" t="s">
        <v>19</v>
      </c>
      <c r="N665" s="209" t="s">
        <v>40</v>
      </c>
      <c r="O665" s="85"/>
      <c r="P665" s="210">
        <f>O665*H665</f>
        <v>0</v>
      </c>
      <c r="Q665" s="210">
        <v>0</v>
      </c>
      <c r="R665" s="210">
        <f>Q665*H665</f>
        <v>0</v>
      </c>
      <c r="S665" s="210">
        <v>0</v>
      </c>
      <c r="T665" s="211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12" t="s">
        <v>128</v>
      </c>
      <c r="AT665" s="212" t="s">
        <v>123</v>
      </c>
      <c r="AU665" s="212" t="s">
        <v>79</v>
      </c>
      <c r="AY665" s="18" t="s">
        <v>121</v>
      </c>
      <c r="BE665" s="213">
        <f>IF(N665="základní",J665,0)</f>
        <v>0</v>
      </c>
      <c r="BF665" s="213">
        <f>IF(N665="snížená",J665,0)</f>
        <v>0</v>
      </c>
      <c r="BG665" s="213">
        <f>IF(N665="zákl. přenesená",J665,0)</f>
        <v>0</v>
      </c>
      <c r="BH665" s="213">
        <f>IF(N665="sníž. přenesená",J665,0)</f>
        <v>0</v>
      </c>
      <c r="BI665" s="213">
        <f>IF(N665="nulová",J665,0)</f>
        <v>0</v>
      </c>
      <c r="BJ665" s="18" t="s">
        <v>77</v>
      </c>
      <c r="BK665" s="213">
        <f>ROUND(I665*H665,2)</f>
        <v>0</v>
      </c>
      <c r="BL665" s="18" t="s">
        <v>128</v>
      </c>
      <c r="BM665" s="212" t="s">
        <v>912</v>
      </c>
    </row>
    <row r="666" s="2" customFormat="1">
      <c r="A666" s="39"/>
      <c r="B666" s="40"/>
      <c r="C666" s="41"/>
      <c r="D666" s="214" t="s">
        <v>130</v>
      </c>
      <c r="E666" s="41"/>
      <c r="F666" s="215" t="s">
        <v>913</v>
      </c>
      <c r="G666" s="41"/>
      <c r="H666" s="41"/>
      <c r="I666" s="216"/>
      <c r="J666" s="41"/>
      <c r="K666" s="41"/>
      <c r="L666" s="45"/>
      <c r="M666" s="217"/>
      <c r="N666" s="218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130</v>
      </c>
      <c r="AU666" s="18" t="s">
        <v>79</v>
      </c>
    </row>
    <row r="667" s="2" customFormat="1">
      <c r="A667" s="39"/>
      <c r="B667" s="40"/>
      <c r="C667" s="41"/>
      <c r="D667" s="219" t="s">
        <v>132</v>
      </c>
      <c r="E667" s="41"/>
      <c r="F667" s="220" t="s">
        <v>914</v>
      </c>
      <c r="G667" s="41"/>
      <c r="H667" s="41"/>
      <c r="I667" s="216"/>
      <c r="J667" s="41"/>
      <c r="K667" s="41"/>
      <c r="L667" s="45"/>
      <c r="M667" s="217"/>
      <c r="N667" s="218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132</v>
      </c>
      <c r="AU667" s="18" t="s">
        <v>79</v>
      </c>
    </row>
    <row r="668" s="2" customFormat="1">
      <c r="A668" s="39"/>
      <c r="B668" s="40"/>
      <c r="C668" s="41"/>
      <c r="D668" s="214" t="s">
        <v>134</v>
      </c>
      <c r="E668" s="41"/>
      <c r="F668" s="221" t="s">
        <v>915</v>
      </c>
      <c r="G668" s="41"/>
      <c r="H668" s="41"/>
      <c r="I668" s="216"/>
      <c r="J668" s="41"/>
      <c r="K668" s="41"/>
      <c r="L668" s="45"/>
      <c r="M668" s="217"/>
      <c r="N668" s="218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134</v>
      </c>
      <c r="AU668" s="18" t="s">
        <v>79</v>
      </c>
    </row>
    <row r="669" s="13" customFormat="1">
      <c r="A669" s="13"/>
      <c r="B669" s="222"/>
      <c r="C669" s="223"/>
      <c r="D669" s="214" t="s">
        <v>136</v>
      </c>
      <c r="E669" s="224" t="s">
        <v>19</v>
      </c>
      <c r="F669" s="225" t="s">
        <v>916</v>
      </c>
      <c r="G669" s="223"/>
      <c r="H669" s="226">
        <v>5620</v>
      </c>
      <c r="I669" s="227"/>
      <c r="J669" s="223"/>
      <c r="K669" s="223"/>
      <c r="L669" s="228"/>
      <c r="M669" s="229"/>
      <c r="N669" s="230"/>
      <c r="O669" s="230"/>
      <c r="P669" s="230"/>
      <c r="Q669" s="230"/>
      <c r="R669" s="230"/>
      <c r="S669" s="230"/>
      <c r="T669" s="231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2" t="s">
        <v>136</v>
      </c>
      <c r="AU669" s="232" t="s">
        <v>79</v>
      </c>
      <c r="AV669" s="13" t="s">
        <v>79</v>
      </c>
      <c r="AW669" s="13" t="s">
        <v>31</v>
      </c>
      <c r="AX669" s="13" t="s">
        <v>77</v>
      </c>
      <c r="AY669" s="232" t="s">
        <v>121</v>
      </c>
    </row>
    <row r="670" s="2" customFormat="1" ht="24.15" customHeight="1">
      <c r="A670" s="39"/>
      <c r="B670" s="40"/>
      <c r="C670" s="201" t="s">
        <v>917</v>
      </c>
      <c r="D670" s="201" t="s">
        <v>123</v>
      </c>
      <c r="E670" s="202" t="s">
        <v>918</v>
      </c>
      <c r="F670" s="203" t="s">
        <v>919</v>
      </c>
      <c r="G670" s="204" t="s">
        <v>126</v>
      </c>
      <c r="H670" s="205">
        <v>4934</v>
      </c>
      <c r="I670" s="206"/>
      <c r="J670" s="207">
        <f>ROUND(I670*H670,2)</f>
        <v>0</v>
      </c>
      <c r="K670" s="203" t="s">
        <v>127</v>
      </c>
      <c r="L670" s="45"/>
      <c r="M670" s="208" t="s">
        <v>19</v>
      </c>
      <c r="N670" s="209" t="s">
        <v>40</v>
      </c>
      <c r="O670" s="85"/>
      <c r="P670" s="210">
        <f>O670*H670</f>
        <v>0</v>
      </c>
      <c r="Q670" s="210">
        <v>0</v>
      </c>
      <c r="R670" s="210">
        <f>Q670*H670</f>
        <v>0</v>
      </c>
      <c r="S670" s="210">
        <v>0</v>
      </c>
      <c r="T670" s="211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12" t="s">
        <v>128</v>
      </c>
      <c r="AT670" s="212" t="s">
        <v>123</v>
      </c>
      <c r="AU670" s="212" t="s">
        <v>79</v>
      </c>
      <c r="AY670" s="18" t="s">
        <v>121</v>
      </c>
      <c r="BE670" s="213">
        <f>IF(N670="základní",J670,0)</f>
        <v>0</v>
      </c>
      <c r="BF670" s="213">
        <f>IF(N670="snížená",J670,0)</f>
        <v>0</v>
      </c>
      <c r="BG670" s="213">
        <f>IF(N670="zákl. přenesená",J670,0)</f>
        <v>0</v>
      </c>
      <c r="BH670" s="213">
        <f>IF(N670="sníž. přenesená",J670,0)</f>
        <v>0</v>
      </c>
      <c r="BI670" s="213">
        <f>IF(N670="nulová",J670,0)</f>
        <v>0</v>
      </c>
      <c r="BJ670" s="18" t="s">
        <v>77</v>
      </c>
      <c r="BK670" s="213">
        <f>ROUND(I670*H670,2)</f>
        <v>0</v>
      </c>
      <c r="BL670" s="18" t="s">
        <v>128</v>
      </c>
      <c r="BM670" s="212" t="s">
        <v>920</v>
      </c>
    </row>
    <row r="671" s="2" customFormat="1">
      <c r="A671" s="39"/>
      <c r="B671" s="40"/>
      <c r="C671" s="41"/>
      <c r="D671" s="214" t="s">
        <v>130</v>
      </c>
      <c r="E671" s="41"/>
      <c r="F671" s="215" t="s">
        <v>921</v>
      </c>
      <c r="G671" s="41"/>
      <c r="H671" s="41"/>
      <c r="I671" s="216"/>
      <c r="J671" s="41"/>
      <c r="K671" s="41"/>
      <c r="L671" s="45"/>
      <c r="M671" s="217"/>
      <c r="N671" s="218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130</v>
      </c>
      <c r="AU671" s="18" t="s">
        <v>79</v>
      </c>
    </row>
    <row r="672" s="2" customFormat="1">
      <c r="A672" s="39"/>
      <c r="B672" s="40"/>
      <c r="C672" s="41"/>
      <c r="D672" s="219" t="s">
        <v>132</v>
      </c>
      <c r="E672" s="41"/>
      <c r="F672" s="220" t="s">
        <v>922</v>
      </c>
      <c r="G672" s="41"/>
      <c r="H672" s="41"/>
      <c r="I672" s="216"/>
      <c r="J672" s="41"/>
      <c r="K672" s="41"/>
      <c r="L672" s="45"/>
      <c r="M672" s="217"/>
      <c r="N672" s="218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132</v>
      </c>
      <c r="AU672" s="18" t="s">
        <v>79</v>
      </c>
    </row>
    <row r="673" s="2" customFormat="1">
      <c r="A673" s="39"/>
      <c r="B673" s="40"/>
      <c r="C673" s="41"/>
      <c r="D673" s="214" t="s">
        <v>134</v>
      </c>
      <c r="E673" s="41"/>
      <c r="F673" s="221" t="s">
        <v>923</v>
      </c>
      <c r="G673" s="41"/>
      <c r="H673" s="41"/>
      <c r="I673" s="216"/>
      <c r="J673" s="41"/>
      <c r="K673" s="41"/>
      <c r="L673" s="45"/>
      <c r="M673" s="217"/>
      <c r="N673" s="218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134</v>
      </c>
      <c r="AU673" s="18" t="s">
        <v>79</v>
      </c>
    </row>
    <row r="674" s="13" customFormat="1">
      <c r="A674" s="13"/>
      <c r="B674" s="222"/>
      <c r="C674" s="223"/>
      <c r="D674" s="214" t="s">
        <v>136</v>
      </c>
      <c r="E674" s="224" t="s">
        <v>19</v>
      </c>
      <c r="F674" s="225" t="s">
        <v>924</v>
      </c>
      <c r="G674" s="223"/>
      <c r="H674" s="226">
        <v>4934</v>
      </c>
      <c r="I674" s="227"/>
      <c r="J674" s="223"/>
      <c r="K674" s="223"/>
      <c r="L674" s="228"/>
      <c r="M674" s="229"/>
      <c r="N674" s="230"/>
      <c r="O674" s="230"/>
      <c r="P674" s="230"/>
      <c r="Q674" s="230"/>
      <c r="R674" s="230"/>
      <c r="S674" s="230"/>
      <c r="T674" s="23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2" t="s">
        <v>136</v>
      </c>
      <c r="AU674" s="232" t="s">
        <v>79</v>
      </c>
      <c r="AV674" s="13" t="s">
        <v>79</v>
      </c>
      <c r="AW674" s="13" t="s">
        <v>31</v>
      </c>
      <c r="AX674" s="13" t="s">
        <v>77</v>
      </c>
      <c r="AY674" s="232" t="s">
        <v>121</v>
      </c>
    </row>
    <row r="675" s="2" customFormat="1" ht="16.5" customHeight="1">
      <c r="A675" s="39"/>
      <c r="B675" s="40"/>
      <c r="C675" s="201" t="s">
        <v>925</v>
      </c>
      <c r="D675" s="201" t="s">
        <v>123</v>
      </c>
      <c r="E675" s="202" t="s">
        <v>926</v>
      </c>
      <c r="F675" s="203" t="s">
        <v>927</v>
      </c>
      <c r="G675" s="204" t="s">
        <v>126</v>
      </c>
      <c r="H675" s="205">
        <v>4934</v>
      </c>
      <c r="I675" s="206"/>
      <c r="J675" s="207">
        <f>ROUND(I675*H675,2)</f>
        <v>0</v>
      </c>
      <c r="K675" s="203" t="s">
        <v>127</v>
      </c>
      <c r="L675" s="45"/>
      <c r="M675" s="208" t="s">
        <v>19</v>
      </c>
      <c r="N675" s="209" t="s">
        <v>40</v>
      </c>
      <c r="O675" s="85"/>
      <c r="P675" s="210">
        <f>O675*H675</f>
        <v>0</v>
      </c>
      <c r="Q675" s="210">
        <v>0</v>
      </c>
      <c r="R675" s="210">
        <f>Q675*H675</f>
        <v>0</v>
      </c>
      <c r="S675" s="210">
        <v>0</v>
      </c>
      <c r="T675" s="211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12" t="s">
        <v>128</v>
      </c>
      <c r="AT675" s="212" t="s">
        <v>123</v>
      </c>
      <c r="AU675" s="212" t="s">
        <v>79</v>
      </c>
      <c r="AY675" s="18" t="s">
        <v>121</v>
      </c>
      <c r="BE675" s="213">
        <f>IF(N675="základní",J675,0)</f>
        <v>0</v>
      </c>
      <c r="BF675" s="213">
        <f>IF(N675="snížená",J675,0)</f>
        <v>0</v>
      </c>
      <c r="BG675" s="213">
        <f>IF(N675="zákl. přenesená",J675,0)</f>
        <v>0</v>
      </c>
      <c r="BH675" s="213">
        <f>IF(N675="sníž. přenesená",J675,0)</f>
        <v>0</v>
      </c>
      <c r="BI675" s="213">
        <f>IF(N675="nulová",J675,0)</f>
        <v>0</v>
      </c>
      <c r="BJ675" s="18" t="s">
        <v>77</v>
      </c>
      <c r="BK675" s="213">
        <f>ROUND(I675*H675,2)</f>
        <v>0</v>
      </c>
      <c r="BL675" s="18" t="s">
        <v>128</v>
      </c>
      <c r="BM675" s="212" t="s">
        <v>928</v>
      </c>
    </row>
    <row r="676" s="2" customFormat="1">
      <c r="A676" s="39"/>
      <c r="B676" s="40"/>
      <c r="C676" s="41"/>
      <c r="D676" s="214" t="s">
        <v>130</v>
      </c>
      <c r="E676" s="41"/>
      <c r="F676" s="215" t="s">
        <v>929</v>
      </c>
      <c r="G676" s="41"/>
      <c r="H676" s="41"/>
      <c r="I676" s="216"/>
      <c r="J676" s="41"/>
      <c r="K676" s="41"/>
      <c r="L676" s="45"/>
      <c r="M676" s="217"/>
      <c r="N676" s="218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130</v>
      </c>
      <c r="AU676" s="18" t="s">
        <v>79</v>
      </c>
    </row>
    <row r="677" s="2" customFormat="1">
      <c r="A677" s="39"/>
      <c r="B677" s="40"/>
      <c r="C677" s="41"/>
      <c r="D677" s="219" t="s">
        <v>132</v>
      </c>
      <c r="E677" s="41"/>
      <c r="F677" s="220" t="s">
        <v>930</v>
      </c>
      <c r="G677" s="41"/>
      <c r="H677" s="41"/>
      <c r="I677" s="216"/>
      <c r="J677" s="41"/>
      <c r="K677" s="41"/>
      <c r="L677" s="45"/>
      <c r="M677" s="217"/>
      <c r="N677" s="218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132</v>
      </c>
      <c r="AU677" s="18" t="s">
        <v>79</v>
      </c>
    </row>
    <row r="678" s="2" customFormat="1">
      <c r="A678" s="39"/>
      <c r="B678" s="40"/>
      <c r="C678" s="41"/>
      <c r="D678" s="214" t="s">
        <v>134</v>
      </c>
      <c r="E678" s="41"/>
      <c r="F678" s="221" t="s">
        <v>931</v>
      </c>
      <c r="G678" s="41"/>
      <c r="H678" s="41"/>
      <c r="I678" s="216"/>
      <c r="J678" s="41"/>
      <c r="K678" s="41"/>
      <c r="L678" s="45"/>
      <c r="M678" s="217"/>
      <c r="N678" s="218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134</v>
      </c>
      <c r="AU678" s="18" t="s">
        <v>79</v>
      </c>
    </row>
    <row r="679" s="13" customFormat="1">
      <c r="A679" s="13"/>
      <c r="B679" s="222"/>
      <c r="C679" s="223"/>
      <c r="D679" s="214" t="s">
        <v>136</v>
      </c>
      <c r="E679" s="224" t="s">
        <v>19</v>
      </c>
      <c r="F679" s="225" t="s">
        <v>932</v>
      </c>
      <c r="G679" s="223"/>
      <c r="H679" s="226">
        <v>4550</v>
      </c>
      <c r="I679" s="227"/>
      <c r="J679" s="223"/>
      <c r="K679" s="223"/>
      <c r="L679" s="228"/>
      <c r="M679" s="229"/>
      <c r="N679" s="230"/>
      <c r="O679" s="230"/>
      <c r="P679" s="230"/>
      <c r="Q679" s="230"/>
      <c r="R679" s="230"/>
      <c r="S679" s="230"/>
      <c r="T679" s="23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2" t="s">
        <v>136</v>
      </c>
      <c r="AU679" s="232" t="s">
        <v>79</v>
      </c>
      <c r="AV679" s="13" t="s">
        <v>79</v>
      </c>
      <c r="AW679" s="13" t="s">
        <v>31</v>
      </c>
      <c r="AX679" s="13" t="s">
        <v>69</v>
      </c>
      <c r="AY679" s="232" t="s">
        <v>121</v>
      </c>
    </row>
    <row r="680" s="13" customFormat="1">
      <c r="A680" s="13"/>
      <c r="B680" s="222"/>
      <c r="C680" s="223"/>
      <c r="D680" s="214" t="s">
        <v>136</v>
      </c>
      <c r="E680" s="224" t="s">
        <v>19</v>
      </c>
      <c r="F680" s="225" t="s">
        <v>933</v>
      </c>
      <c r="G680" s="223"/>
      <c r="H680" s="226">
        <v>78</v>
      </c>
      <c r="I680" s="227"/>
      <c r="J680" s="223"/>
      <c r="K680" s="223"/>
      <c r="L680" s="228"/>
      <c r="M680" s="229"/>
      <c r="N680" s="230"/>
      <c r="O680" s="230"/>
      <c r="P680" s="230"/>
      <c r="Q680" s="230"/>
      <c r="R680" s="230"/>
      <c r="S680" s="230"/>
      <c r="T680" s="23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2" t="s">
        <v>136</v>
      </c>
      <c r="AU680" s="232" t="s">
        <v>79</v>
      </c>
      <c r="AV680" s="13" t="s">
        <v>79</v>
      </c>
      <c r="AW680" s="13" t="s">
        <v>31</v>
      </c>
      <c r="AX680" s="13" t="s">
        <v>69</v>
      </c>
      <c r="AY680" s="232" t="s">
        <v>121</v>
      </c>
    </row>
    <row r="681" s="13" customFormat="1">
      <c r="A681" s="13"/>
      <c r="B681" s="222"/>
      <c r="C681" s="223"/>
      <c r="D681" s="214" t="s">
        <v>136</v>
      </c>
      <c r="E681" s="224" t="s">
        <v>19</v>
      </c>
      <c r="F681" s="225" t="s">
        <v>934</v>
      </c>
      <c r="G681" s="223"/>
      <c r="H681" s="226">
        <v>81</v>
      </c>
      <c r="I681" s="227"/>
      <c r="J681" s="223"/>
      <c r="K681" s="223"/>
      <c r="L681" s="228"/>
      <c r="M681" s="229"/>
      <c r="N681" s="230"/>
      <c r="O681" s="230"/>
      <c r="P681" s="230"/>
      <c r="Q681" s="230"/>
      <c r="R681" s="230"/>
      <c r="S681" s="230"/>
      <c r="T681" s="23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2" t="s">
        <v>136</v>
      </c>
      <c r="AU681" s="232" t="s">
        <v>79</v>
      </c>
      <c r="AV681" s="13" t="s">
        <v>79</v>
      </c>
      <c r="AW681" s="13" t="s">
        <v>31</v>
      </c>
      <c r="AX681" s="13" t="s">
        <v>69</v>
      </c>
      <c r="AY681" s="232" t="s">
        <v>121</v>
      </c>
    </row>
    <row r="682" s="13" customFormat="1">
      <c r="A682" s="13"/>
      <c r="B682" s="222"/>
      <c r="C682" s="223"/>
      <c r="D682" s="214" t="s">
        <v>136</v>
      </c>
      <c r="E682" s="224" t="s">
        <v>19</v>
      </c>
      <c r="F682" s="225" t="s">
        <v>935</v>
      </c>
      <c r="G682" s="223"/>
      <c r="H682" s="226">
        <v>225</v>
      </c>
      <c r="I682" s="227"/>
      <c r="J682" s="223"/>
      <c r="K682" s="223"/>
      <c r="L682" s="228"/>
      <c r="M682" s="229"/>
      <c r="N682" s="230"/>
      <c r="O682" s="230"/>
      <c r="P682" s="230"/>
      <c r="Q682" s="230"/>
      <c r="R682" s="230"/>
      <c r="S682" s="230"/>
      <c r="T682" s="23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2" t="s">
        <v>136</v>
      </c>
      <c r="AU682" s="232" t="s">
        <v>79</v>
      </c>
      <c r="AV682" s="13" t="s">
        <v>79</v>
      </c>
      <c r="AW682" s="13" t="s">
        <v>31</v>
      </c>
      <c r="AX682" s="13" t="s">
        <v>69</v>
      </c>
      <c r="AY682" s="232" t="s">
        <v>121</v>
      </c>
    </row>
    <row r="683" s="14" customFormat="1">
      <c r="A683" s="14"/>
      <c r="B683" s="233"/>
      <c r="C683" s="234"/>
      <c r="D683" s="214" t="s">
        <v>136</v>
      </c>
      <c r="E683" s="235" t="s">
        <v>19</v>
      </c>
      <c r="F683" s="236" t="s">
        <v>146</v>
      </c>
      <c r="G683" s="234"/>
      <c r="H683" s="237">
        <v>4934</v>
      </c>
      <c r="I683" s="238"/>
      <c r="J683" s="234"/>
      <c r="K683" s="234"/>
      <c r="L683" s="239"/>
      <c r="M683" s="240"/>
      <c r="N683" s="241"/>
      <c r="O683" s="241"/>
      <c r="P683" s="241"/>
      <c r="Q683" s="241"/>
      <c r="R683" s="241"/>
      <c r="S683" s="241"/>
      <c r="T683" s="24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3" t="s">
        <v>136</v>
      </c>
      <c r="AU683" s="243" t="s">
        <v>79</v>
      </c>
      <c r="AV683" s="14" t="s">
        <v>128</v>
      </c>
      <c r="AW683" s="14" t="s">
        <v>31</v>
      </c>
      <c r="AX683" s="14" t="s">
        <v>77</v>
      </c>
      <c r="AY683" s="243" t="s">
        <v>121</v>
      </c>
    </row>
    <row r="684" s="2" customFormat="1" ht="33" customHeight="1">
      <c r="A684" s="39"/>
      <c r="B684" s="40"/>
      <c r="C684" s="201" t="s">
        <v>936</v>
      </c>
      <c r="D684" s="201" t="s">
        <v>123</v>
      </c>
      <c r="E684" s="202" t="s">
        <v>937</v>
      </c>
      <c r="F684" s="203" t="s">
        <v>938</v>
      </c>
      <c r="G684" s="204" t="s">
        <v>126</v>
      </c>
      <c r="H684" s="205">
        <v>4471.5</v>
      </c>
      <c r="I684" s="206"/>
      <c r="J684" s="207">
        <f>ROUND(I684*H684,2)</f>
        <v>0</v>
      </c>
      <c r="K684" s="203" t="s">
        <v>127</v>
      </c>
      <c r="L684" s="45"/>
      <c r="M684" s="208" t="s">
        <v>19</v>
      </c>
      <c r="N684" s="209" t="s">
        <v>40</v>
      </c>
      <c r="O684" s="85"/>
      <c r="P684" s="210">
        <f>O684*H684</f>
        <v>0</v>
      </c>
      <c r="Q684" s="210">
        <v>0</v>
      </c>
      <c r="R684" s="210">
        <f>Q684*H684</f>
        <v>0</v>
      </c>
      <c r="S684" s="210">
        <v>0</v>
      </c>
      <c r="T684" s="211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2" t="s">
        <v>128</v>
      </c>
      <c r="AT684" s="212" t="s">
        <v>123</v>
      </c>
      <c r="AU684" s="212" t="s">
        <v>79</v>
      </c>
      <c r="AY684" s="18" t="s">
        <v>121</v>
      </c>
      <c r="BE684" s="213">
        <f>IF(N684="základní",J684,0)</f>
        <v>0</v>
      </c>
      <c r="BF684" s="213">
        <f>IF(N684="snížená",J684,0)</f>
        <v>0</v>
      </c>
      <c r="BG684" s="213">
        <f>IF(N684="zákl. přenesená",J684,0)</f>
        <v>0</v>
      </c>
      <c r="BH684" s="213">
        <f>IF(N684="sníž. přenesená",J684,0)</f>
        <v>0</v>
      </c>
      <c r="BI684" s="213">
        <f>IF(N684="nulová",J684,0)</f>
        <v>0</v>
      </c>
      <c r="BJ684" s="18" t="s">
        <v>77</v>
      </c>
      <c r="BK684" s="213">
        <f>ROUND(I684*H684,2)</f>
        <v>0</v>
      </c>
      <c r="BL684" s="18" t="s">
        <v>128</v>
      </c>
      <c r="BM684" s="212" t="s">
        <v>939</v>
      </c>
    </row>
    <row r="685" s="2" customFormat="1">
      <c r="A685" s="39"/>
      <c r="B685" s="40"/>
      <c r="C685" s="41"/>
      <c r="D685" s="214" t="s">
        <v>130</v>
      </c>
      <c r="E685" s="41"/>
      <c r="F685" s="215" t="s">
        <v>940</v>
      </c>
      <c r="G685" s="41"/>
      <c r="H685" s="41"/>
      <c r="I685" s="216"/>
      <c r="J685" s="41"/>
      <c r="K685" s="41"/>
      <c r="L685" s="45"/>
      <c r="M685" s="217"/>
      <c r="N685" s="218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130</v>
      </c>
      <c r="AU685" s="18" t="s">
        <v>79</v>
      </c>
    </row>
    <row r="686" s="2" customFormat="1">
      <c r="A686" s="39"/>
      <c r="B686" s="40"/>
      <c r="C686" s="41"/>
      <c r="D686" s="219" t="s">
        <v>132</v>
      </c>
      <c r="E686" s="41"/>
      <c r="F686" s="220" t="s">
        <v>941</v>
      </c>
      <c r="G686" s="41"/>
      <c r="H686" s="41"/>
      <c r="I686" s="216"/>
      <c r="J686" s="41"/>
      <c r="K686" s="41"/>
      <c r="L686" s="45"/>
      <c r="M686" s="217"/>
      <c r="N686" s="218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132</v>
      </c>
      <c r="AU686" s="18" t="s">
        <v>79</v>
      </c>
    </row>
    <row r="687" s="2" customFormat="1">
      <c r="A687" s="39"/>
      <c r="B687" s="40"/>
      <c r="C687" s="41"/>
      <c r="D687" s="214" t="s">
        <v>134</v>
      </c>
      <c r="E687" s="41"/>
      <c r="F687" s="221" t="s">
        <v>942</v>
      </c>
      <c r="G687" s="41"/>
      <c r="H687" s="41"/>
      <c r="I687" s="216"/>
      <c r="J687" s="41"/>
      <c r="K687" s="41"/>
      <c r="L687" s="45"/>
      <c r="M687" s="217"/>
      <c r="N687" s="218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134</v>
      </c>
      <c r="AU687" s="18" t="s">
        <v>79</v>
      </c>
    </row>
    <row r="688" s="13" customFormat="1">
      <c r="A688" s="13"/>
      <c r="B688" s="222"/>
      <c r="C688" s="223"/>
      <c r="D688" s="214" t="s">
        <v>136</v>
      </c>
      <c r="E688" s="224" t="s">
        <v>19</v>
      </c>
      <c r="F688" s="225" t="s">
        <v>943</v>
      </c>
      <c r="G688" s="223"/>
      <c r="H688" s="226">
        <v>4124</v>
      </c>
      <c r="I688" s="227"/>
      <c r="J688" s="223"/>
      <c r="K688" s="223"/>
      <c r="L688" s="228"/>
      <c r="M688" s="229"/>
      <c r="N688" s="230"/>
      <c r="O688" s="230"/>
      <c r="P688" s="230"/>
      <c r="Q688" s="230"/>
      <c r="R688" s="230"/>
      <c r="S688" s="230"/>
      <c r="T688" s="23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2" t="s">
        <v>136</v>
      </c>
      <c r="AU688" s="232" t="s">
        <v>79</v>
      </c>
      <c r="AV688" s="13" t="s">
        <v>79</v>
      </c>
      <c r="AW688" s="13" t="s">
        <v>31</v>
      </c>
      <c r="AX688" s="13" t="s">
        <v>69</v>
      </c>
      <c r="AY688" s="232" t="s">
        <v>121</v>
      </c>
    </row>
    <row r="689" s="13" customFormat="1">
      <c r="A689" s="13"/>
      <c r="B689" s="222"/>
      <c r="C689" s="223"/>
      <c r="D689" s="214" t="s">
        <v>136</v>
      </c>
      <c r="E689" s="224" t="s">
        <v>19</v>
      </c>
      <c r="F689" s="225" t="s">
        <v>944</v>
      </c>
      <c r="G689" s="223"/>
      <c r="H689" s="226">
        <v>70</v>
      </c>
      <c r="I689" s="227"/>
      <c r="J689" s="223"/>
      <c r="K689" s="223"/>
      <c r="L689" s="228"/>
      <c r="M689" s="229"/>
      <c r="N689" s="230"/>
      <c r="O689" s="230"/>
      <c r="P689" s="230"/>
      <c r="Q689" s="230"/>
      <c r="R689" s="230"/>
      <c r="S689" s="230"/>
      <c r="T689" s="23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2" t="s">
        <v>136</v>
      </c>
      <c r="AU689" s="232" t="s">
        <v>79</v>
      </c>
      <c r="AV689" s="13" t="s">
        <v>79</v>
      </c>
      <c r="AW689" s="13" t="s">
        <v>31</v>
      </c>
      <c r="AX689" s="13" t="s">
        <v>69</v>
      </c>
      <c r="AY689" s="232" t="s">
        <v>121</v>
      </c>
    </row>
    <row r="690" s="13" customFormat="1">
      <c r="A690" s="13"/>
      <c r="B690" s="222"/>
      <c r="C690" s="223"/>
      <c r="D690" s="214" t="s">
        <v>136</v>
      </c>
      <c r="E690" s="224" t="s">
        <v>19</v>
      </c>
      <c r="F690" s="225" t="s">
        <v>945</v>
      </c>
      <c r="G690" s="223"/>
      <c r="H690" s="226">
        <v>68</v>
      </c>
      <c r="I690" s="227"/>
      <c r="J690" s="223"/>
      <c r="K690" s="223"/>
      <c r="L690" s="228"/>
      <c r="M690" s="229"/>
      <c r="N690" s="230"/>
      <c r="O690" s="230"/>
      <c r="P690" s="230"/>
      <c r="Q690" s="230"/>
      <c r="R690" s="230"/>
      <c r="S690" s="230"/>
      <c r="T690" s="23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2" t="s">
        <v>136</v>
      </c>
      <c r="AU690" s="232" t="s">
        <v>79</v>
      </c>
      <c r="AV690" s="13" t="s">
        <v>79</v>
      </c>
      <c r="AW690" s="13" t="s">
        <v>31</v>
      </c>
      <c r="AX690" s="13" t="s">
        <v>69</v>
      </c>
      <c r="AY690" s="232" t="s">
        <v>121</v>
      </c>
    </row>
    <row r="691" s="13" customFormat="1">
      <c r="A691" s="13"/>
      <c r="B691" s="222"/>
      <c r="C691" s="223"/>
      <c r="D691" s="214" t="s">
        <v>136</v>
      </c>
      <c r="E691" s="224" t="s">
        <v>19</v>
      </c>
      <c r="F691" s="225" t="s">
        <v>946</v>
      </c>
      <c r="G691" s="223"/>
      <c r="H691" s="226">
        <v>209.5</v>
      </c>
      <c r="I691" s="227"/>
      <c r="J691" s="223"/>
      <c r="K691" s="223"/>
      <c r="L691" s="228"/>
      <c r="M691" s="229"/>
      <c r="N691" s="230"/>
      <c r="O691" s="230"/>
      <c r="P691" s="230"/>
      <c r="Q691" s="230"/>
      <c r="R691" s="230"/>
      <c r="S691" s="230"/>
      <c r="T691" s="23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2" t="s">
        <v>136</v>
      </c>
      <c r="AU691" s="232" t="s">
        <v>79</v>
      </c>
      <c r="AV691" s="13" t="s">
        <v>79</v>
      </c>
      <c r="AW691" s="13" t="s">
        <v>31</v>
      </c>
      <c r="AX691" s="13" t="s">
        <v>69</v>
      </c>
      <c r="AY691" s="232" t="s">
        <v>121</v>
      </c>
    </row>
    <row r="692" s="14" customFormat="1">
      <c r="A692" s="14"/>
      <c r="B692" s="233"/>
      <c r="C692" s="234"/>
      <c r="D692" s="214" t="s">
        <v>136</v>
      </c>
      <c r="E692" s="235" t="s">
        <v>19</v>
      </c>
      <c r="F692" s="236" t="s">
        <v>146</v>
      </c>
      <c r="G692" s="234"/>
      <c r="H692" s="237">
        <v>4471.5</v>
      </c>
      <c r="I692" s="238"/>
      <c r="J692" s="234"/>
      <c r="K692" s="234"/>
      <c r="L692" s="239"/>
      <c r="M692" s="240"/>
      <c r="N692" s="241"/>
      <c r="O692" s="241"/>
      <c r="P692" s="241"/>
      <c r="Q692" s="241"/>
      <c r="R692" s="241"/>
      <c r="S692" s="241"/>
      <c r="T692" s="24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3" t="s">
        <v>136</v>
      </c>
      <c r="AU692" s="243" t="s">
        <v>79</v>
      </c>
      <c r="AV692" s="14" t="s">
        <v>128</v>
      </c>
      <c r="AW692" s="14" t="s">
        <v>31</v>
      </c>
      <c r="AX692" s="14" t="s">
        <v>77</v>
      </c>
      <c r="AY692" s="243" t="s">
        <v>121</v>
      </c>
    </row>
    <row r="693" s="2" customFormat="1" ht="24.15" customHeight="1">
      <c r="A693" s="39"/>
      <c r="B693" s="40"/>
      <c r="C693" s="201" t="s">
        <v>947</v>
      </c>
      <c r="D693" s="201" t="s">
        <v>123</v>
      </c>
      <c r="E693" s="202" t="s">
        <v>948</v>
      </c>
      <c r="F693" s="203" t="s">
        <v>949</v>
      </c>
      <c r="G693" s="204" t="s">
        <v>126</v>
      </c>
      <c r="H693" s="205">
        <v>27</v>
      </c>
      <c r="I693" s="206"/>
      <c r="J693" s="207">
        <f>ROUND(I693*H693,2)</f>
        <v>0</v>
      </c>
      <c r="K693" s="203" t="s">
        <v>127</v>
      </c>
      <c r="L693" s="45"/>
      <c r="M693" s="208" t="s">
        <v>19</v>
      </c>
      <c r="N693" s="209" t="s">
        <v>40</v>
      </c>
      <c r="O693" s="85"/>
      <c r="P693" s="210">
        <f>O693*H693</f>
        <v>0</v>
      </c>
      <c r="Q693" s="210">
        <v>0.19536000000000001</v>
      </c>
      <c r="R693" s="210">
        <f>Q693*H693</f>
        <v>5.2747200000000003</v>
      </c>
      <c r="S693" s="210">
        <v>0</v>
      </c>
      <c r="T693" s="211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2" t="s">
        <v>128</v>
      </c>
      <c r="AT693" s="212" t="s">
        <v>123</v>
      </c>
      <c r="AU693" s="212" t="s">
        <v>79</v>
      </c>
      <c r="AY693" s="18" t="s">
        <v>121</v>
      </c>
      <c r="BE693" s="213">
        <f>IF(N693="základní",J693,0)</f>
        <v>0</v>
      </c>
      <c r="BF693" s="213">
        <f>IF(N693="snížená",J693,0)</f>
        <v>0</v>
      </c>
      <c r="BG693" s="213">
        <f>IF(N693="zákl. přenesená",J693,0)</f>
        <v>0</v>
      </c>
      <c r="BH693" s="213">
        <f>IF(N693="sníž. přenesená",J693,0)</f>
        <v>0</v>
      </c>
      <c r="BI693" s="213">
        <f>IF(N693="nulová",J693,0)</f>
        <v>0</v>
      </c>
      <c r="BJ693" s="18" t="s">
        <v>77</v>
      </c>
      <c r="BK693" s="213">
        <f>ROUND(I693*H693,2)</f>
        <v>0</v>
      </c>
      <c r="BL693" s="18" t="s">
        <v>128</v>
      </c>
      <c r="BM693" s="212" t="s">
        <v>950</v>
      </c>
    </row>
    <row r="694" s="2" customFormat="1">
      <c r="A694" s="39"/>
      <c r="B694" s="40"/>
      <c r="C694" s="41"/>
      <c r="D694" s="214" t="s">
        <v>130</v>
      </c>
      <c r="E694" s="41"/>
      <c r="F694" s="215" t="s">
        <v>951</v>
      </c>
      <c r="G694" s="41"/>
      <c r="H694" s="41"/>
      <c r="I694" s="216"/>
      <c r="J694" s="41"/>
      <c r="K694" s="41"/>
      <c r="L694" s="45"/>
      <c r="M694" s="217"/>
      <c r="N694" s="218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130</v>
      </c>
      <c r="AU694" s="18" t="s">
        <v>79</v>
      </c>
    </row>
    <row r="695" s="2" customFormat="1">
      <c r="A695" s="39"/>
      <c r="B695" s="40"/>
      <c r="C695" s="41"/>
      <c r="D695" s="219" t="s">
        <v>132</v>
      </c>
      <c r="E695" s="41"/>
      <c r="F695" s="220" t="s">
        <v>952</v>
      </c>
      <c r="G695" s="41"/>
      <c r="H695" s="41"/>
      <c r="I695" s="216"/>
      <c r="J695" s="41"/>
      <c r="K695" s="41"/>
      <c r="L695" s="45"/>
      <c r="M695" s="217"/>
      <c r="N695" s="218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132</v>
      </c>
      <c r="AU695" s="18" t="s">
        <v>79</v>
      </c>
    </row>
    <row r="696" s="2" customFormat="1">
      <c r="A696" s="39"/>
      <c r="B696" s="40"/>
      <c r="C696" s="41"/>
      <c r="D696" s="214" t="s">
        <v>134</v>
      </c>
      <c r="E696" s="41"/>
      <c r="F696" s="221" t="s">
        <v>953</v>
      </c>
      <c r="G696" s="41"/>
      <c r="H696" s="41"/>
      <c r="I696" s="216"/>
      <c r="J696" s="41"/>
      <c r="K696" s="41"/>
      <c r="L696" s="45"/>
      <c r="M696" s="217"/>
      <c r="N696" s="218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134</v>
      </c>
      <c r="AU696" s="18" t="s">
        <v>79</v>
      </c>
    </row>
    <row r="697" s="13" customFormat="1">
      <c r="A697" s="13"/>
      <c r="B697" s="222"/>
      <c r="C697" s="223"/>
      <c r="D697" s="214" t="s">
        <v>136</v>
      </c>
      <c r="E697" s="224" t="s">
        <v>19</v>
      </c>
      <c r="F697" s="225" t="s">
        <v>954</v>
      </c>
      <c r="G697" s="223"/>
      <c r="H697" s="226">
        <v>27</v>
      </c>
      <c r="I697" s="227"/>
      <c r="J697" s="223"/>
      <c r="K697" s="223"/>
      <c r="L697" s="228"/>
      <c r="M697" s="229"/>
      <c r="N697" s="230"/>
      <c r="O697" s="230"/>
      <c r="P697" s="230"/>
      <c r="Q697" s="230"/>
      <c r="R697" s="230"/>
      <c r="S697" s="230"/>
      <c r="T697" s="23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2" t="s">
        <v>136</v>
      </c>
      <c r="AU697" s="232" t="s">
        <v>79</v>
      </c>
      <c r="AV697" s="13" t="s">
        <v>79</v>
      </c>
      <c r="AW697" s="13" t="s">
        <v>31</v>
      </c>
      <c r="AX697" s="13" t="s">
        <v>77</v>
      </c>
      <c r="AY697" s="232" t="s">
        <v>121</v>
      </c>
    </row>
    <row r="698" s="2" customFormat="1" ht="16.5" customHeight="1">
      <c r="A698" s="39"/>
      <c r="B698" s="40"/>
      <c r="C698" s="244" t="s">
        <v>955</v>
      </c>
      <c r="D698" s="244" t="s">
        <v>479</v>
      </c>
      <c r="E698" s="245" t="s">
        <v>956</v>
      </c>
      <c r="F698" s="246" t="s">
        <v>957</v>
      </c>
      <c r="G698" s="247" t="s">
        <v>126</v>
      </c>
      <c r="H698" s="248">
        <v>27.539999999999999</v>
      </c>
      <c r="I698" s="249"/>
      <c r="J698" s="250">
        <f>ROUND(I698*H698,2)</f>
        <v>0</v>
      </c>
      <c r="K698" s="246" t="s">
        <v>127</v>
      </c>
      <c r="L698" s="251"/>
      <c r="M698" s="252" t="s">
        <v>19</v>
      </c>
      <c r="N698" s="253" t="s">
        <v>40</v>
      </c>
      <c r="O698" s="85"/>
      <c r="P698" s="210">
        <f>O698*H698</f>
        <v>0</v>
      </c>
      <c r="Q698" s="210">
        <v>0.22800000000000001</v>
      </c>
      <c r="R698" s="210">
        <f>Q698*H698</f>
        <v>6.2791199999999998</v>
      </c>
      <c r="S698" s="210">
        <v>0</v>
      </c>
      <c r="T698" s="211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12" t="s">
        <v>185</v>
      </c>
      <c r="AT698" s="212" t="s">
        <v>479</v>
      </c>
      <c r="AU698" s="212" t="s">
        <v>79</v>
      </c>
      <c r="AY698" s="18" t="s">
        <v>121</v>
      </c>
      <c r="BE698" s="213">
        <f>IF(N698="základní",J698,0)</f>
        <v>0</v>
      </c>
      <c r="BF698" s="213">
        <f>IF(N698="snížená",J698,0)</f>
        <v>0</v>
      </c>
      <c r="BG698" s="213">
        <f>IF(N698="zákl. přenesená",J698,0)</f>
        <v>0</v>
      </c>
      <c r="BH698" s="213">
        <f>IF(N698="sníž. přenesená",J698,0)</f>
        <v>0</v>
      </c>
      <c r="BI698" s="213">
        <f>IF(N698="nulová",J698,0)</f>
        <v>0</v>
      </c>
      <c r="BJ698" s="18" t="s">
        <v>77</v>
      </c>
      <c r="BK698" s="213">
        <f>ROUND(I698*H698,2)</f>
        <v>0</v>
      </c>
      <c r="BL698" s="18" t="s">
        <v>128</v>
      </c>
      <c r="BM698" s="212" t="s">
        <v>958</v>
      </c>
    </row>
    <row r="699" s="2" customFormat="1">
      <c r="A699" s="39"/>
      <c r="B699" s="40"/>
      <c r="C699" s="41"/>
      <c r="D699" s="214" t="s">
        <v>130</v>
      </c>
      <c r="E699" s="41"/>
      <c r="F699" s="215" t="s">
        <v>957</v>
      </c>
      <c r="G699" s="41"/>
      <c r="H699" s="41"/>
      <c r="I699" s="216"/>
      <c r="J699" s="41"/>
      <c r="K699" s="41"/>
      <c r="L699" s="45"/>
      <c r="M699" s="217"/>
      <c r="N699" s="218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130</v>
      </c>
      <c r="AU699" s="18" t="s">
        <v>79</v>
      </c>
    </row>
    <row r="700" s="13" customFormat="1">
      <c r="A700" s="13"/>
      <c r="B700" s="222"/>
      <c r="C700" s="223"/>
      <c r="D700" s="214" t="s">
        <v>136</v>
      </c>
      <c r="E700" s="223"/>
      <c r="F700" s="225" t="s">
        <v>959</v>
      </c>
      <c r="G700" s="223"/>
      <c r="H700" s="226">
        <v>27.539999999999999</v>
      </c>
      <c r="I700" s="227"/>
      <c r="J700" s="223"/>
      <c r="K700" s="223"/>
      <c r="L700" s="228"/>
      <c r="M700" s="229"/>
      <c r="N700" s="230"/>
      <c r="O700" s="230"/>
      <c r="P700" s="230"/>
      <c r="Q700" s="230"/>
      <c r="R700" s="230"/>
      <c r="S700" s="230"/>
      <c r="T700" s="23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2" t="s">
        <v>136</v>
      </c>
      <c r="AU700" s="232" t="s">
        <v>79</v>
      </c>
      <c r="AV700" s="13" t="s">
        <v>79</v>
      </c>
      <c r="AW700" s="13" t="s">
        <v>4</v>
      </c>
      <c r="AX700" s="13" t="s">
        <v>77</v>
      </c>
      <c r="AY700" s="232" t="s">
        <v>121</v>
      </c>
    </row>
    <row r="701" s="2" customFormat="1" ht="33" customHeight="1">
      <c r="A701" s="39"/>
      <c r="B701" s="40"/>
      <c r="C701" s="201" t="s">
        <v>960</v>
      </c>
      <c r="D701" s="201" t="s">
        <v>123</v>
      </c>
      <c r="E701" s="202" t="s">
        <v>961</v>
      </c>
      <c r="F701" s="203" t="s">
        <v>962</v>
      </c>
      <c r="G701" s="204" t="s">
        <v>682</v>
      </c>
      <c r="H701" s="205">
        <v>38</v>
      </c>
      <c r="I701" s="206"/>
      <c r="J701" s="207">
        <f>ROUND(I701*H701,2)</f>
        <v>0</v>
      </c>
      <c r="K701" s="203" t="s">
        <v>127</v>
      </c>
      <c r="L701" s="45"/>
      <c r="M701" s="208" t="s">
        <v>19</v>
      </c>
      <c r="N701" s="209" t="s">
        <v>40</v>
      </c>
      <c r="O701" s="85"/>
      <c r="P701" s="210">
        <f>O701*H701</f>
        <v>0</v>
      </c>
      <c r="Q701" s="210">
        <v>0.15540000000000001</v>
      </c>
      <c r="R701" s="210">
        <f>Q701*H701</f>
        <v>5.9052000000000007</v>
      </c>
      <c r="S701" s="210">
        <v>0</v>
      </c>
      <c r="T701" s="211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12" t="s">
        <v>128</v>
      </c>
      <c r="AT701" s="212" t="s">
        <v>123</v>
      </c>
      <c r="AU701" s="212" t="s">
        <v>79</v>
      </c>
      <c r="AY701" s="18" t="s">
        <v>121</v>
      </c>
      <c r="BE701" s="213">
        <f>IF(N701="základní",J701,0)</f>
        <v>0</v>
      </c>
      <c r="BF701" s="213">
        <f>IF(N701="snížená",J701,0)</f>
        <v>0</v>
      </c>
      <c r="BG701" s="213">
        <f>IF(N701="zákl. přenesená",J701,0)</f>
        <v>0</v>
      </c>
      <c r="BH701" s="213">
        <f>IF(N701="sníž. přenesená",J701,0)</f>
        <v>0</v>
      </c>
      <c r="BI701" s="213">
        <f>IF(N701="nulová",J701,0)</f>
        <v>0</v>
      </c>
      <c r="BJ701" s="18" t="s">
        <v>77</v>
      </c>
      <c r="BK701" s="213">
        <f>ROUND(I701*H701,2)</f>
        <v>0</v>
      </c>
      <c r="BL701" s="18" t="s">
        <v>128</v>
      </c>
      <c r="BM701" s="212" t="s">
        <v>963</v>
      </c>
    </row>
    <row r="702" s="2" customFormat="1">
      <c r="A702" s="39"/>
      <c r="B702" s="40"/>
      <c r="C702" s="41"/>
      <c r="D702" s="214" t="s">
        <v>130</v>
      </c>
      <c r="E702" s="41"/>
      <c r="F702" s="215" t="s">
        <v>964</v>
      </c>
      <c r="G702" s="41"/>
      <c r="H702" s="41"/>
      <c r="I702" s="216"/>
      <c r="J702" s="41"/>
      <c r="K702" s="41"/>
      <c r="L702" s="45"/>
      <c r="M702" s="217"/>
      <c r="N702" s="218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130</v>
      </c>
      <c r="AU702" s="18" t="s">
        <v>79</v>
      </c>
    </row>
    <row r="703" s="2" customFormat="1">
      <c r="A703" s="39"/>
      <c r="B703" s="40"/>
      <c r="C703" s="41"/>
      <c r="D703" s="219" t="s">
        <v>132</v>
      </c>
      <c r="E703" s="41"/>
      <c r="F703" s="220" t="s">
        <v>965</v>
      </c>
      <c r="G703" s="41"/>
      <c r="H703" s="41"/>
      <c r="I703" s="216"/>
      <c r="J703" s="41"/>
      <c r="K703" s="41"/>
      <c r="L703" s="45"/>
      <c r="M703" s="217"/>
      <c r="N703" s="218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132</v>
      </c>
      <c r="AU703" s="18" t="s">
        <v>79</v>
      </c>
    </row>
    <row r="704" s="2" customFormat="1">
      <c r="A704" s="39"/>
      <c r="B704" s="40"/>
      <c r="C704" s="41"/>
      <c r="D704" s="214" t="s">
        <v>134</v>
      </c>
      <c r="E704" s="41"/>
      <c r="F704" s="221" t="s">
        <v>966</v>
      </c>
      <c r="G704" s="41"/>
      <c r="H704" s="41"/>
      <c r="I704" s="216"/>
      <c r="J704" s="41"/>
      <c r="K704" s="41"/>
      <c r="L704" s="45"/>
      <c r="M704" s="217"/>
      <c r="N704" s="218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134</v>
      </c>
      <c r="AU704" s="18" t="s">
        <v>79</v>
      </c>
    </row>
    <row r="705" s="13" customFormat="1">
      <c r="A705" s="13"/>
      <c r="B705" s="222"/>
      <c r="C705" s="223"/>
      <c r="D705" s="214" t="s">
        <v>136</v>
      </c>
      <c r="E705" s="224" t="s">
        <v>19</v>
      </c>
      <c r="F705" s="225" t="s">
        <v>967</v>
      </c>
      <c r="G705" s="223"/>
      <c r="H705" s="226">
        <v>38</v>
      </c>
      <c r="I705" s="227"/>
      <c r="J705" s="223"/>
      <c r="K705" s="223"/>
      <c r="L705" s="228"/>
      <c r="M705" s="229"/>
      <c r="N705" s="230"/>
      <c r="O705" s="230"/>
      <c r="P705" s="230"/>
      <c r="Q705" s="230"/>
      <c r="R705" s="230"/>
      <c r="S705" s="230"/>
      <c r="T705" s="23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2" t="s">
        <v>136</v>
      </c>
      <c r="AU705" s="232" t="s">
        <v>79</v>
      </c>
      <c r="AV705" s="13" t="s">
        <v>79</v>
      </c>
      <c r="AW705" s="13" t="s">
        <v>31</v>
      </c>
      <c r="AX705" s="13" t="s">
        <v>77</v>
      </c>
      <c r="AY705" s="232" t="s">
        <v>121</v>
      </c>
    </row>
    <row r="706" s="2" customFormat="1" ht="16.5" customHeight="1">
      <c r="A706" s="39"/>
      <c r="B706" s="40"/>
      <c r="C706" s="244" t="s">
        <v>74</v>
      </c>
      <c r="D706" s="244" t="s">
        <v>479</v>
      </c>
      <c r="E706" s="245" t="s">
        <v>968</v>
      </c>
      <c r="F706" s="246" t="s">
        <v>969</v>
      </c>
      <c r="G706" s="247" t="s">
        <v>682</v>
      </c>
      <c r="H706" s="248">
        <v>38.759999999999998</v>
      </c>
      <c r="I706" s="249"/>
      <c r="J706" s="250">
        <f>ROUND(I706*H706,2)</f>
        <v>0</v>
      </c>
      <c r="K706" s="246" t="s">
        <v>127</v>
      </c>
      <c r="L706" s="251"/>
      <c r="M706" s="252" t="s">
        <v>19</v>
      </c>
      <c r="N706" s="253" t="s">
        <v>40</v>
      </c>
      <c r="O706" s="85"/>
      <c r="P706" s="210">
        <f>O706*H706</f>
        <v>0</v>
      </c>
      <c r="Q706" s="210">
        <v>0.080000000000000002</v>
      </c>
      <c r="R706" s="210">
        <f>Q706*H706</f>
        <v>3.1008</v>
      </c>
      <c r="S706" s="210">
        <v>0</v>
      </c>
      <c r="T706" s="211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12" t="s">
        <v>185</v>
      </c>
      <c r="AT706" s="212" t="s">
        <v>479</v>
      </c>
      <c r="AU706" s="212" t="s">
        <v>79</v>
      </c>
      <c r="AY706" s="18" t="s">
        <v>121</v>
      </c>
      <c r="BE706" s="213">
        <f>IF(N706="základní",J706,0)</f>
        <v>0</v>
      </c>
      <c r="BF706" s="213">
        <f>IF(N706="snížená",J706,0)</f>
        <v>0</v>
      </c>
      <c r="BG706" s="213">
        <f>IF(N706="zákl. přenesená",J706,0)</f>
        <v>0</v>
      </c>
      <c r="BH706" s="213">
        <f>IF(N706="sníž. přenesená",J706,0)</f>
        <v>0</v>
      </c>
      <c r="BI706" s="213">
        <f>IF(N706="nulová",J706,0)</f>
        <v>0</v>
      </c>
      <c r="BJ706" s="18" t="s">
        <v>77</v>
      </c>
      <c r="BK706" s="213">
        <f>ROUND(I706*H706,2)</f>
        <v>0</v>
      </c>
      <c r="BL706" s="18" t="s">
        <v>128</v>
      </c>
      <c r="BM706" s="212" t="s">
        <v>970</v>
      </c>
    </row>
    <row r="707" s="2" customFormat="1">
      <c r="A707" s="39"/>
      <c r="B707" s="40"/>
      <c r="C707" s="41"/>
      <c r="D707" s="214" t="s">
        <v>130</v>
      </c>
      <c r="E707" s="41"/>
      <c r="F707" s="215" t="s">
        <v>969</v>
      </c>
      <c r="G707" s="41"/>
      <c r="H707" s="41"/>
      <c r="I707" s="216"/>
      <c r="J707" s="41"/>
      <c r="K707" s="41"/>
      <c r="L707" s="45"/>
      <c r="M707" s="217"/>
      <c r="N707" s="218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130</v>
      </c>
      <c r="AU707" s="18" t="s">
        <v>79</v>
      </c>
    </row>
    <row r="708" s="2" customFormat="1">
      <c r="A708" s="39"/>
      <c r="B708" s="40"/>
      <c r="C708" s="41"/>
      <c r="D708" s="214" t="s">
        <v>134</v>
      </c>
      <c r="E708" s="41"/>
      <c r="F708" s="221" t="s">
        <v>966</v>
      </c>
      <c r="G708" s="41"/>
      <c r="H708" s="41"/>
      <c r="I708" s="216"/>
      <c r="J708" s="41"/>
      <c r="K708" s="41"/>
      <c r="L708" s="45"/>
      <c r="M708" s="217"/>
      <c r="N708" s="218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134</v>
      </c>
      <c r="AU708" s="18" t="s">
        <v>79</v>
      </c>
    </row>
    <row r="709" s="13" customFormat="1">
      <c r="A709" s="13"/>
      <c r="B709" s="222"/>
      <c r="C709" s="223"/>
      <c r="D709" s="214" t="s">
        <v>136</v>
      </c>
      <c r="E709" s="223"/>
      <c r="F709" s="225" t="s">
        <v>971</v>
      </c>
      <c r="G709" s="223"/>
      <c r="H709" s="226">
        <v>38.759999999999998</v>
      </c>
      <c r="I709" s="227"/>
      <c r="J709" s="223"/>
      <c r="K709" s="223"/>
      <c r="L709" s="228"/>
      <c r="M709" s="229"/>
      <c r="N709" s="230"/>
      <c r="O709" s="230"/>
      <c r="P709" s="230"/>
      <c r="Q709" s="230"/>
      <c r="R709" s="230"/>
      <c r="S709" s="230"/>
      <c r="T709" s="23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2" t="s">
        <v>136</v>
      </c>
      <c r="AU709" s="232" t="s">
        <v>79</v>
      </c>
      <c r="AV709" s="13" t="s">
        <v>79</v>
      </c>
      <c r="AW709" s="13" t="s">
        <v>4</v>
      </c>
      <c r="AX709" s="13" t="s">
        <v>77</v>
      </c>
      <c r="AY709" s="232" t="s">
        <v>121</v>
      </c>
    </row>
    <row r="710" s="2" customFormat="1" ht="24.15" customHeight="1">
      <c r="A710" s="39"/>
      <c r="B710" s="40"/>
      <c r="C710" s="201" t="s">
        <v>972</v>
      </c>
      <c r="D710" s="201" t="s">
        <v>123</v>
      </c>
      <c r="E710" s="202" t="s">
        <v>973</v>
      </c>
      <c r="F710" s="203" t="s">
        <v>974</v>
      </c>
      <c r="G710" s="204" t="s">
        <v>682</v>
      </c>
      <c r="H710" s="205">
        <v>9</v>
      </c>
      <c r="I710" s="206"/>
      <c r="J710" s="207">
        <f>ROUND(I710*H710,2)</f>
        <v>0</v>
      </c>
      <c r="K710" s="203" t="s">
        <v>127</v>
      </c>
      <c r="L710" s="45"/>
      <c r="M710" s="208" t="s">
        <v>19</v>
      </c>
      <c r="N710" s="209" t="s">
        <v>40</v>
      </c>
      <c r="O710" s="85"/>
      <c r="P710" s="210">
        <f>O710*H710</f>
        <v>0</v>
      </c>
      <c r="Q710" s="210">
        <v>0.43819000000000002</v>
      </c>
      <c r="R710" s="210">
        <f>Q710*H710</f>
        <v>3.9437100000000003</v>
      </c>
      <c r="S710" s="210">
        <v>0</v>
      </c>
      <c r="T710" s="211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12" t="s">
        <v>128</v>
      </c>
      <c r="AT710" s="212" t="s">
        <v>123</v>
      </c>
      <c r="AU710" s="212" t="s">
        <v>79</v>
      </c>
      <c r="AY710" s="18" t="s">
        <v>121</v>
      </c>
      <c r="BE710" s="213">
        <f>IF(N710="základní",J710,0)</f>
        <v>0</v>
      </c>
      <c r="BF710" s="213">
        <f>IF(N710="snížená",J710,0)</f>
        <v>0</v>
      </c>
      <c r="BG710" s="213">
        <f>IF(N710="zákl. přenesená",J710,0)</f>
        <v>0</v>
      </c>
      <c r="BH710" s="213">
        <f>IF(N710="sníž. přenesená",J710,0)</f>
        <v>0</v>
      </c>
      <c r="BI710" s="213">
        <f>IF(N710="nulová",J710,0)</f>
        <v>0</v>
      </c>
      <c r="BJ710" s="18" t="s">
        <v>77</v>
      </c>
      <c r="BK710" s="213">
        <f>ROUND(I710*H710,2)</f>
        <v>0</v>
      </c>
      <c r="BL710" s="18" t="s">
        <v>128</v>
      </c>
      <c r="BM710" s="212" t="s">
        <v>975</v>
      </c>
    </row>
    <row r="711" s="2" customFormat="1">
      <c r="A711" s="39"/>
      <c r="B711" s="40"/>
      <c r="C711" s="41"/>
      <c r="D711" s="214" t="s">
        <v>130</v>
      </c>
      <c r="E711" s="41"/>
      <c r="F711" s="215" t="s">
        <v>976</v>
      </c>
      <c r="G711" s="41"/>
      <c r="H711" s="41"/>
      <c r="I711" s="216"/>
      <c r="J711" s="41"/>
      <c r="K711" s="41"/>
      <c r="L711" s="45"/>
      <c r="M711" s="217"/>
      <c r="N711" s="218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130</v>
      </c>
      <c r="AU711" s="18" t="s">
        <v>79</v>
      </c>
    </row>
    <row r="712" s="2" customFormat="1">
      <c r="A712" s="39"/>
      <c r="B712" s="40"/>
      <c r="C712" s="41"/>
      <c r="D712" s="219" t="s">
        <v>132</v>
      </c>
      <c r="E712" s="41"/>
      <c r="F712" s="220" t="s">
        <v>977</v>
      </c>
      <c r="G712" s="41"/>
      <c r="H712" s="41"/>
      <c r="I712" s="216"/>
      <c r="J712" s="41"/>
      <c r="K712" s="41"/>
      <c r="L712" s="45"/>
      <c r="M712" s="217"/>
      <c r="N712" s="218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132</v>
      </c>
      <c r="AU712" s="18" t="s">
        <v>79</v>
      </c>
    </row>
    <row r="713" s="2" customFormat="1">
      <c r="A713" s="39"/>
      <c r="B713" s="40"/>
      <c r="C713" s="41"/>
      <c r="D713" s="214" t="s">
        <v>134</v>
      </c>
      <c r="E713" s="41"/>
      <c r="F713" s="221" t="s">
        <v>978</v>
      </c>
      <c r="G713" s="41"/>
      <c r="H713" s="41"/>
      <c r="I713" s="216"/>
      <c r="J713" s="41"/>
      <c r="K713" s="41"/>
      <c r="L713" s="45"/>
      <c r="M713" s="217"/>
      <c r="N713" s="218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134</v>
      </c>
      <c r="AU713" s="18" t="s">
        <v>79</v>
      </c>
    </row>
    <row r="714" s="13" customFormat="1">
      <c r="A714" s="13"/>
      <c r="B714" s="222"/>
      <c r="C714" s="223"/>
      <c r="D714" s="214" t="s">
        <v>136</v>
      </c>
      <c r="E714" s="224" t="s">
        <v>19</v>
      </c>
      <c r="F714" s="225" t="s">
        <v>979</v>
      </c>
      <c r="G714" s="223"/>
      <c r="H714" s="226">
        <v>9</v>
      </c>
      <c r="I714" s="227"/>
      <c r="J714" s="223"/>
      <c r="K714" s="223"/>
      <c r="L714" s="228"/>
      <c r="M714" s="229"/>
      <c r="N714" s="230"/>
      <c r="O714" s="230"/>
      <c r="P714" s="230"/>
      <c r="Q714" s="230"/>
      <c r="R714" s="230"/>
      <c r="S714" s="230"/>
      <c r="T714" s="231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2" t="s">
        <v>136</v>
      </c>
      <c r="AU714" s="232" t="s">
        <v>79</v>
      </c>
      <c r="AV714" s="13" t="s">
        <v>79</v>
      </c>
      <c r="AW714" s="13" t="s">
        <v>31</v>
      </c>
      <c r="AX714" s="13" t="s">
        <v>77</v>
      </c>
      <c r="AY714" s="232" t="s">
        <v>121</v>
      </c>
    </row>
    <row r="715" s="2" customFormat="1" ht="33" customHeight="1">
      <c r="A715" s="39"/>
      <c r="B715" s="40"/>
      <c r="C715" s="244" t="s">
        <v>980</v>
      </c>
      <c r="D715" s="244" t="s">
        <v>479</v>
      </c>
      <c r="E715" s="245" t="s">
        <v>981</v>
      </c>
      <c r="F715" s="246" t="s">
        <v>982</v>
      </c>
      <c r="G715" s="247" t="s">
        <v>682</v>
      </c>
      <c r="H715" s="248">
        <v>9</v>
      </c>
      <c r="I715" s="249"/>
      <c r="J715" s="250">
        <f>ROUND(I715*H715,2)</f>
        <v>0</v>
      </c>
      <c r="K715" s="246" t="s">
        <v>127</v>
      </c>
      <c r="L715" s="251"/>
      <c r="M715" s="252" t="s">
        <v>19</v>
      </c>
      <c r="N715" s="253" t="s">
        <v>40</v>
      </c>
      <c r="O715" s="85"/>
      <c r="P715" s="210">
        <f>O715*H715</f>
        <v>0</v>
      </c>
      <c r="Q715" s="210">
        <v>0.25650000000000001</v>
      </c>
      <c r="R715" s="210">
        <f>Q715*H715</f>
        <v>2.3085</v>
      </c>
      <c r="S715" s="210">
        <v>0</v>
      </c>
      <c r="T715" s="211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12" t="s">
        <v>185</v>
      </c>
      <c r="AT715" s="212" t="s">
        <v>479</v>
      </c>
      <c r="AU715" s="212" t="s">
        <v>79</v>
      </c>
      <c r="AY715" s="18" t="s">
        <v>121</v>
      </c>
      <c r="BE715" s="213">
        <f>IF(N715="základní",J715,0)</f>
        <v>0</v>
      </c>
      <c r="BF715" s="213">
        <f>IF(N715="snížená",J715,0)</f>
        <v>0</v>
      </c>
      <c r="BG715" s="213">
        <f>IF(N715="zákl. přenesená",J715,0)</f>
        <v>0</v>
      </c>
      <c r="BH715" s="213">
        <f>IF(N715="sníž. přenesená",J715,0)</f>
        <v>0</v>
      </c>
      <c r="BI715" s="213">
        <f>IF(N715="nulová",J715,0)</f>
        <v>0</v>
      </c>
      <c r="BJ715" s="18" t="s">
        <v>77</v>
      </c>
      <c r="BK715" s="213">
        <f>ROUND(I715*H715,2)</f>
        <v>0</v>
      </c>
      <c r="BL715" s="18" t="s">
        <v>128</v>
      </c>
      <c r="BM715" s="212" t="s">
        <v>983</v>
      </c>
    </row>
    <row r="716" s="2" customFormat="1">
      <c r="A716" s="39"/>
      <c r="B716" s="40"/>
      <c r="C716" s="41"/>
      <c r="D716" s="214" t="s">
        <v>130</v>
      </c>
      <c r="E716" s="41"/>
      <c r="F716" s="215" t="s">
        <v>982</v>
      </c>
      <c r="G716" s="41"/>
      <c r="H716" s="41"/>
      <c r="I716" s="216"/>
      <c r="J716" s="41"/>
      <c r="K716" s="41"/>
      <c r="L716" s="45"/>
      <c r="M716" s="217"/>
      <c r="N716" s="218"/>
      <c r="O716" s="85"/>
      <c r="P716" s="85"/>
      <c r="Q716" s="85"/>
      <c r="R716" s="85"/>
      <c r="S716" s="85"/>
      <c r="T716" s="86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130</v>
      </c>
      <c r="AU716" s="18" t="s">
        <v>79</v>
      </c>
    </row>
    <row r="717" s="2" customFormat="1">
      <c r="A717" s="39"/>
      <c r="B717" s="40"/>
      <c r="C717" s="41"/>
      <c r="D717" s="214" t="s">
        <v>134</v>
      </c>
      <c r="E717" s="41"/>
      <c r="F717" s="221" t="s">
        <v>984</v>
      </c>
      <c r="G717" s="41"/>
      <c r="H717" s="41"/>
      <c r="I717" s="216"/>
      <c r="J717" s="41"/>
      <c r="K717" s="41"/>
      <c r="L717" s="45"/>
      <c r="M717" s="217"/>
      <c r="N717" s="218"/>
      <c r="O717" s="85"/>
      <c r="P717" s="85"/>
      <c r="Q717" s="85"/>
      <c r="R717" s="85"/>
      <c r="S717" s="85"/>
      <c r="T717" s="86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134</v>
      </c>
      <c r="AU717" s="18" t="s">
        <v>79</v>
      </c>
    </row>
    <row r="718" s="12" customFormat="1" ht="22.8" customHeight="1">
      <c r="A718" s="12"/>
      <c r="B718" s="185"/>
      <c r="C718" s="186"/>
      <c r="D718" s="187" t="s">
        <v>68</v>
      </c>
      <c r="E718" s="199" t="s">
        <v>171</v>
      </c>
      <c r="F718" s="199" t="s">
        <v>985</v>
      </c>
      <c r="G718" s="186"/>
      <c r="H718" s="186"/>
      <c r="I718" s="189"/>
      <c r="J718" s="200">
        <f>BK718</f>
        <v>0</v>
      </c>
      <c r="K718" s="186"/>
      <c r="L718" s="191"/>
      <c r="M718" s="192"/>
      <c r="N718" s="193"/>
      <c r="O718" s="193"/>
      <c r="P718" s="194">
        <f>SUM(P719:P723)</f>
        <v>0</v>
      </c>
      <c r="Q718" s="193"/>
      <c r="R718" s="194">
        <f>SUM(R719:R723)</f>
        <v>0</v>
      </c>
      <c r="S718" s="193"/>
      <c r="T718" s="195">
        <f>SUM(T719:T723)</f>
        <v>0</v>
      </c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R718" s="196" t="s">
        <v>77</v>
      </c>
      <c r="AT718" s="197" t="s">
        <v>68</v>
      </c>
      <c r="AU718" s="197" t="s">
        <v>77</v>
      </c>
      <c r="AY718" s="196" t="s">
        <v>121</v>
      </c>
      <c r="BK718" s="198">
        <f>SUM(BK719:BK723)</f>
        <v>0</v>
      </c>
    </row>
    <row r="719" s="2" customFormat="1" ht="24.15" customHeight="1">
      <c r="A719" s="39"/>
      <c r="B719" s="40"/>
      <c r="C719" s="201" t="s">
        <v>986</v>
      </c>
      <c r="D719" s="201" t="s">
        <v>123</v>
      </c>
      <c r="E719" s="202" t="s">
        <v>987</v>
      </c>
      <c r="F719" s="203" t="s">
        <v>988</v>
      </c>
      <c r="G719" s="204" t="s">
        <v>126</v>
      </c>
      <c r="H719" s="205">
        <v>2</v>
      </c>
      <c r="I719" s="206"/>
      <c r="J719" s="207">
        <f>ROUND(I719*H719,2)</f>
        <v>0</v>
      </c>
      <c r="K719" s="203" t="s">
        <v>127</v>
      </c>
      <c r="L719" s="45"/>
      <c r="M719" s="208" t="s">
        <v>19</v>
      </c>
      <c r="N719" s="209" t="s">
        <v>40</v>
      </c>
      <c r="O719" s="85"/>
      <c r="P719" s="210">
        <f>O719*H719</f>
        <v>0</v>
      </c>
      <c r="Q719" s="210">
        <v>0</v>
      </c>
      <c r="R719" s="210">
        <f>Q719*H719</f>
        <v>0</v>
      </c>
      <c r="S719" s="210">
        <v>0</v>
      </c>
      <c r="T719" s="211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12" t="s">
        <v>128</v>
      </c>
      <c r="AT719" s="212" t="s">
        <v>123</v>
      </c>
      <c r="AU719" s="212" t="s">
        <v>79</v>
      </c>
      <c r="AY719" s="18" t="s">
        <v>121</v>
      </c>
      <c r="BE719" s="213">
        <f>IF(N719="základní",J719,0)</f>
        <v>0</v>
      </c>
      <c r="BF719" s="213">
        <f>IF(N719="snížená",J719,0)</f>
        <v>0</v>
      </c>
      <c r="BG719" s="213">
        <f>IF(N719="zákl. přenesená",J719,0)</f>
        <v>0</v>
      </c>
      <c r="BH719" s="213">
        <f>IF(N719="sníž. přenesená",J719,0)</f>
        <v>0</v>
      </c>
      <c r="BI719" s="213">
        <f>IF(N719="nulová",J719,0)</f>
        <v>0</v>
      </c>
      <c r="BJ719" s="18" t="s">
        <v>77</v>
      </c>
      <c r="BK719" s="213">
        <f>ROUND(I719*H719,2)</f>
        <v>0</v>
      </c>
      <c r="BL719" s="18" t="s">
        <v>128</v>
      </c>
      <c r="BM719" s="212" t="s">
        <v>989</v>
      </c>
    </row>
    <row r="720" s="2" customFormat="1">
      <c r="A720" s="39"/>
      <c r="B720" s="40"/>
      <c r="C720" s="41"/>
      <c r="D720" s="214" t="s">
        <v>130</v>
      </c>
      <c r="E720" s="41"/>
      <c r="F720" s="215" t="s">
        <v>988</v>
      </c>
      <c r="G720" s="41"/>
      <c r="H720" s="41"/>
      <c r="I720" s="216"/>
      <c r="J720" s="41"/>
      <c r="K720" s="41"/>
      <c r="L720" s="45"/>
      <c r="M720" s="217"/>
      <c r="N720" s="218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130</v>
      </c>
      <c r="AU720" s="18" t="s">
        <v>79</v>
      </c>
    </row>
    <row r="721" s="2" customFormat="1">
      <c r="A721" s="39"/>
      <c r="B721" s="40"/>
      <c r="C721" s="41"/>
      <c r="D721" s="219" t="s">
        <v>132</v>
      </c>
      <c r="E721" s="41"/>
      <c r="F721" s="220" t="s">
        <v>990</v>
      </c>
      <c r="G721" s="41"/>
      <c r="H721" s="41"/>
      <c r="I721" s="216"/>
      <c r="J721" s="41"/>
      <c r="K721" s="41"/>
      <c r="L721" s="45"/>
      <c r="M721" s="217"/>
      <c r="N721" s="218"/>
      <c r="O721" s="85"/>
      <c r="P721" s="85"/>
      <c r="Q721" s="85"/>
      <c r="R721" s="85"/>
      <c r="S721" s="85"/>
      <c r="T721" s="86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132</v>
      </c>
      <c r="AU721" s="18" t="s">
        <v>79</v>
      </c>
    </row>
    <row r="722" s="2" customFormat="1">
      <c r="A722" s="39"/>
      <c r="B722" s="40"/>
      <c r="C722" s="41"/>
      <c r="D722" s="214" t="s">
        <v>134</v>
      </c>
      <c r="E722" s="41"/>
      <c r="F722" s="221" t="s">
        <v>991</v>
      </c>
      <c r="G722" s="41"/>
      <c r="H722" s="41"/>
      <c r="I722" s="216"/>
      <c r="J722" s="41"/>
      <c r="K722" s="41"/>
      <c r="L722" s="45"/>
      <c r="M722" s="217"/>
      <c r="N722" s="218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134</v>
      </c>
      <c r="AU722" s="18" t="s">
        <v>79</v>
      </c>
    </row>
    <row r="723" s="13" customFormat="1">
      <c r="A723" s="13"/>
      <c r="B723" s="222"/>
      <c r="C723" s="223"/>
      <c r="D723" s="214" t="s">
        <v>136</v>
      </c>
      <c r="E723" s="224" t="s">
        <v>19</v>
      </c>
      <c r="F723" s="225" t="s">
        <v>992</v>
      </c>
      <c r="G723" s="223"/>
      <c r="H723" s="226">
        <v>2</v>
      </c>
      <c r="I723" s="227"/>
      <c r="J723" s="223"/>
      <c r="K723" s="223"/>
      <c r="L723" s="228"/>
      <c r="M723" s="229"/>
      <c r="N723" s="230"/>
      <c r="O723" s="230"/>
      <c r="P723" s="230"/>
      <c r="Q723" s="230"/>
      <c r="R723" s="230"/>
      <c r="S723" s="230"/>
      <c r="T723" s="23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2" t="s">
        <v>136</v>
      </c>
      <c r="AU723" s="232" t="s">
        <v>79</v>
      </c>
      <c r="AV723" s="13" t="s">
        <v>79</v>
      </c>
      <c r="AW723" s="13" t="s">
        <v>31</v>
      </c>
      <c r="AX723" s="13" t="s">
        <v>77</v>
      </c>
      <c r="AY723" s="232" t="s">
        <v>121</v>
      </c>
    </row>
    <row r="724" s="12" customFormat="1" ht="22.8" customHeight="1">
      <c r="A724" s="12"/>
      <c r="B724" s="185"/>
      <c r="C724" s="186"/>
      <c r="D724" s="187" t="s">
        <v>68</v>
      </c>
      <c r="E724" s="199" t="s">
        <v>185</v>
      </c>
      <c r="F724" s="199" t="s">
        <v>993</v>
      </c>
      <c r="G724" s="186"/>
      <c r="H724" s="186"/>
      <c r="I724" s="189"/>
      <c r="J724" s="200">
        <f>BK724</f>
        <v>0</v>
      </c>
      <c r="K724" s="186"/>
      <c r="L724" s="191"/>
      <c r="M724" s="192"/>
      <c r="N724" s="193"/>
      <c r="O724" s="193"/>
      <c r="P724" s="194">
        <f>SUM(P725:P752)</f>
        <v>0</v>
      </c>
      <c r="Q724" s="193"/>
      <c r="R724" s="194">
        <f>SUM(R725:R752)</f>
        <v>5.0470999999999995</v>
      </c>
      <c r="S724" s="193"/>
      <c r="T724" s="195">
        <f>SUM(T725:T752)</f>
        <v>0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196" t="s">
        <v>77</v>
      </c>
      <c r="AT724" s="197" t="s">
        <v>68</v>
      </c>
      <c r="AU724" s="197" t="s">
        <v>77</v>
      </c>
      <c r="AY724" s="196" t="s">
        <v>121</v>
      </c>
      <c r="BK724" s="198">
        <f>SUM(BK725:BK752)</f>
        <v>0</v>
      </c>
    </row>
    <row r="725" s="2" customFormat="1" ht="24.15" customHeight="1">
      <c r="A725" s="39"/>
      <c r="B725" s="40"/>
      <c r="C725" s="201" t="s">
        <v>994</v>
      </c>
      <c r="D725" s="201" t="s">
        <v>123</v>
      </c>
      <c r="E725" s="202" t="s">
        <v>995</v>
      </c>
      <c r="F725" s="203" t="s">
        <v>996</v>
      </c>
      <c r="G725" s="204" t="s">
        <v>165</v>
      </c>
      <c r="H725" s="205">
        <v>2</v>
      </c>
      <c r="I725" s="206"/>
      <c r="J725" s="207">
        <f>ROUND(I725*H725,2)</f>
        <v>0</v>
      </c>
      <c r="K725" s="203" t="s">
        <v>127</v>
      </c>
      <c r="L725" s="45"/>
      <c r="M725" s="208" t="s">
        <v>19</v>
      </c>
      <c r="N725" s="209" t="s">
        <v>40</v>
      </c>
      <c r="O725" s="85"/>
      <c r="P725" s="210">
        <f>O725*H725</f>
        <v>0</v>
      </c>
      <c r="Q725" s="210">
        <v>0.15704000000000001</v>
      </c>
      <c r="R725" s="210">
        <f>Q725*H725</f>
        <v>0.31408000000000003</v>
      </c>
      <c r="S725" s="210">
        <v>0</v>
      </c>
      <c r="T725" s="211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12" t="s">
        <v>128</v>
      </c>
      <c r="AT725" s="212" t="s">
        <v>123</v>
      </c>
      <c r="AU725" s="212" t="s">
        <v>79</v>
      </c>
      <c r="AY725" s="18" t="s">
        <v>121</v>
      </c>
      <c r="BE725" s="213">
        <f>IF(N725="základní",J725,0)</f>
        <v>0</v>
      </c>
      <c r="BF725" s="213">
        <f>IF(N725="snížená",J725,0)</f>
        <v>0</v>
      </c>
      <c r="BG725" s="213">
        <f>IF(N725="zákl. přenesená",J725,0)</f>
        <v>0</v>
      </c>
      <c r="BH725" s="213">
        <f>IF(N725="sníž. přenesená",J725,0)</f>
        <v>0</v>
      </c>
      <c r="BI725" s="213">
        <f>IF(N725="nulová",J725,0)</f>
        <v>0</v>
      </c>
      <c r="BJ725" s="18" t="s">
        <v>77</v>
      </c>
      <c r="BK725" s="213">
        <f>ROUND(I725*H725,2)</f>
        <v>0</v>
      </c>
      <c r="BL725" s="18" t="s">
        <v>128</v>
      </c>
      <c r="BM725" s="212" t="s">
        <v>997</v>
      </c>
    </row>
    <row r="726" s="2" customFormat="1">
      <c r="A726" s="39"/>
      <c r="B726" s="40"/>
      <c r="C726" s="41"/>
      <c r="D726" s="214" t="s">
        <v>130</v>
      </c>
      <c r="E726" s="41"/>
      <c r="F726" s="215" t="s">
        <v>998</v>
      </c>
      <c r="G726" s="41"/>
      <c r="H726" s="41"/>
      <c r="I726" s="216"/>
      <c r="J726" s="41"/>
      <c r="K726" s="41"/>
      <c r="L726" s="45"/>
      <c r="M726" s="217"/>
      <c r="N726" s="218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130</v>
      </c>
      <c r="AU726" s="18" t="s">
        <v>79</v>
      </c>
    </row>
    <row r="727" s="2" customFormat="1">
      <c r="A727" s="39"/>
      <c r="B727" s="40"/>
      <c r="C727" s="41"/>
      <c r="D727" s="219" t="s">
        <v>132</v>
      </c>
      <c r="E727" s="41"/>
      <c r="F727" s="220" t="s">
        <v>999</v>
      </c>
      <c r="G727" s="41"/>
      <c r="H727" s="41"/>
      <c r="I727" s="216"/>
      <c r="J727" s="41"/>
      <c r="K727" s="41"/>
      <c r="L727" s="45"/>
      <c r="M727" s="217"/>
      <c r="N727" s="218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132</v>
      </c>
      <c r="AU727" s="18" t="s">
        <v>79</v>
      </c>
    </row>
    <row r="728" s="2" customFormat="1">
      <c r="A728" s="39"/>
      <c r="B728" s="40"/>
      <c r="C728" s="41"/>
      <c r="D728" s="214" t="s">
        <v>134</v>
      </c>
      <c r="E728" s="41"/>
      <c r="F728" s="221" t="s">
        <v>1000</v>
      </c>
      <c r="G728" s="41"/>
      <c r="H728" s="41"/>
      <c r="I728" s="216"/>
      <c r="J728" s="41"/>
      <c r="K728" s="41"/>
      <c r="L728" s="45"/>
      <c r="M728" s="217"/>
      <c r="N728" s="218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134</v>
      </c>
      <c r="AU728" s="18" t="s">
        <v>79</v>
      </c>
    </row>
    <row r="729" s="13" customFormat="1">
      <c r="A729" s="13"/>
      <c r="B729" s="222"/>
      <c r="C729" s="223"/>
      <c r="D729" s="214" t="s">
        <v>136</v>
      </c>
      <c r="E729" s="224" t="s">
        <v>19</v>
      </c>
      <c r="F729" s="225" t="s">
        <v>79</v>
      </c>
      <c r="G729" s="223"/>
      <c r="H729" s="226">
        <v>2</v>
      </c>
      <c r="I729" s="227"/>
      <c r="J729" s="223"/>
      <c r="K729" s="223"/>
      <c r="L729" s="228"/>
      <c r="M729" s="229"/>
      <c r="N729" s="230"/>
      <c r="O729" s="230"/>
      <c r="P729" s="230"/>
      <c r="Q729" s="230"/>
      <c r="R729" s="230"/>
      <c r="S729" s="230"/>
      <c r="T729" s="23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2" t="s">
        <v>136</v>
      </c>
      <c r="AU729" s="232" t="s">
        <v>79</v>
      </c>
      <c r="AV729" s="13" t="s">
        <v>79</v>
      </c>
      <c r="AW729" s="13" t="s">
        <v>31</v>
      </c>
      <c r="AX729" s="13" t="s">
        <v>77</v>
      </c>
      <c r="AY729" s="232" t="s">
        <v>121</v>
      </c>
    </row>
    <row r="730" s="2" customFormat="1" ht="33" customHeight="1">
      <c r="A730" s="39"/>
      <c r="B730" s="40"/>
      <c r="C730" s="201" t="s">
        <v>1001</v>
      </c>
      <c r="D730" s="201" t="s">
        <v>123</v>
      </c>
      <c r="E730" s="202" t="s">
        <v>1002</v>
      </c>
      <c r="F730" s="203" t="s">
        <v>1003</v>
      </c>
      <c r="G730" s="204" t="s">
        <v>165</v>
      </c>
      <c r="H730" s="205">
        <v>9</v>
      </c>
      <c r="I730" s="206"/>
      <c r="J730" s="207">
        <f>ROUND(I730*H730,2)</f>
        <v>0</v>
      </c>
      <c r="K730" s="203" t="s">
        <v>127</v>
      </c>
      <c r="L730" s="45"/>
      <c r="M730" s="208" t="s">
        <v>19</v>
      </c>
      <c r="N730" s="209" t="s">
        <v>40</v>
      </c>
      <c r="O730" s="85"/>
      <c r="P730" s="210">
        <f>O730*H730</f>
        <v>0</v>
      </c>
      <c r="Q730" s="210">
        <v>0.15321000000000001</v>
      </c>
      <c r="R730" s="210">
        <f>Q730*H730</f>
        <v>1.3788900000000002</v>
      </c>
      <c r="S730" s="210">
        <v>0</v>
      </c>
      <c r="T730" s="211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12" t="s">
        <v>128</v>
      </c>
      <c r="AT730" s="212" t="s">
        <v>123</v>
      </c>
      <c r="AU730" s="212" t="s">
        <v>79</v>
      </c>
      <c r="AY730" s="18" t="s">
        <v>121</v>
      </c>
      <c r="BE730" s="213">
        <f>IF(N730="základní",J730,0)</f>
        <v>0</v>
      </c>
      <c r="BF730" s="213">
        <f>IF(N730="snížená",J730,0)</f>
        <v>0</v>
      </c>
      <c r="BG730" s="213">
        <f>IF(N730="zákl. přenesená",J730,0)</f>
        <v>0</v>
      </c>
      <c r="BH730" s="213">
        <f>IF(N730="sníž. přenesená",J730,0)</f>
        <v>0</v>
      </c>
      <c r="BI730" s="213">
        <f>IF(N730="nulová",J730,0)</f>
        <v>0</v>
      </c>
      <c r="BJ730" s="18" t="s">
        <v>77</v>
      </c>
      <c r="BK730" s="213">
        <f>ROUND(I730*H730,2)</f>
        <v>0</v>
      </c>
      <c r="BL730" s="18" t="s">
        <v>128</v>
      </c>
      <c r="BM730" s="212" t="s">
        <v>1004</v>
      </c>
    </row>
    <row r="731" s="2" customFormat="1">
      <c r="A731" s="39"/>
      <c r="B731" s="40"/>
      <c r="C731" s="41"/>
      <c r="D731" s="214" t="s">
        <v>130</v>
      </c>
      <c r="E731" s="41"/>
      <c r="F731" s="215" t="s">
        <v>1005</v>
      </c>
      <c r="G731" s="41"/>
      <c r="H731" s="41"/>
      <c r="I731" s="216"/>
      <c r="J731" s="41"/>
      <c r="K731" s="41"/>
      <c r="L731" s="45"/>
      <c r="M731" s="217"/>
      <c r="N731" s="218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130</v>
      </c>
      <c r="AU731" s="18" t="s">
        <v>79</v>
      </c>
    </row>
    <row r="732" s="2" customFormat="1">
      <c r="A732" s="39"/>
      <c r="B732" s="40"/>
      <c r="C732" s="41"/>
      <c r="D732" s="219" t="s">
        <v>132</v>
      </c>
      <c r="E732" s="41"/>
      <c r="F732" s="220" t="s">
        <v>1006</v>
      </c>
      <c r="G732" s="41"/>
      <c r="H732" s="41"/>
      <c r="I732" s="216"/>
      <c r="J732" s="41"/>
      <c r="K732" s="41"/>
      <c r="L732" s="45"/>
      <c r="M732" s="217"/>
      <c r="N732" s="218"/>
      <c r="O732" s="85"/>
      <c r="P732" s="85"/>
      <c r="Q732" s="85"/>
      <c r="R732" s="85"/>
      <c r="S732" s="85"/>
      <c r="T732" s="86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132</v>
      </c>
      <c r="AU732" s="18" t="s">
        <v>79</v>
      </c>
    </row>
    <row r="733" s="2" customFormat="1">
      <c r="A733" s="39"/>
      <c r="B733" s="40"/>
      <c r="C733" s="41"/>
      <c r="D733" s="214" t="s">
        <v>134</v>
      </c>
      <c r="E733" s="41"/>
      <c r="F733" s="221" t="s">
        <v>1007</v>
      </c>
      <c r="G733" s="41"/>
      <c r="H733" s="41"/>
      <c r="I733" s="216"/>
      <c r="J733" s="41"/>
      <c r="K733" s="41"/>
      <c r="L733" s="45"/>
      <c r="M733" s="217"/>
      <c r="N733" s="218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134</v>
      </c>
      <c r="AU733" s="18" t="s">
        <v>79</v>
      </c>
    </row>
    <row r="734" s="13" customFormat="1">
      <c r="A734" s="13"/>
      <c r="B734" s="222"/>
      <c r="C734" s="223"/>
      <c r="D734" s="214" t="s">
        <v>136</v>
      </c>
      <c r="E734" s="224" t="s">
        <v>19</v>
      </c>
      <c r="F734" s="225" t="s">
        <v>1008</v>
      </c>
      <c r="G734" s="223"/>
      <c r="H734" s="226">
        <v>9</v>
      </c>
      <c r="I734" s="227"/>
      <c r="J734" s="223"/>
      <c r="K734" s="223"/>
      <c r="L734" s="228"/>
      <c r="M734" s="229"/>
      <c r="N734" s="230"/>
      <c r="O734" s="230"/>
      <c r="P734" s="230"/>
      <c r="Q734" s="230"/>
      <c r="R734" s="230"/>
      <c r="S734" s="230"/>
      <c r="T734" s="23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2" t="s">
        <v>136</v>
      </c>
      <c r="AU734" s="232" t="s">
        <v>79</v>
      </c>
      <c r="AV734" s="13" t="s">
        <v>79</v>
      </c>
      <c r="AW734" s="13" t="s">
        <v>31</v>
      </c>
      <c r="AX734" s="13" t="s">
        <v>77</v>
      </c>
      <c r="AY734" s="232" t="s">
        <v>121</v>
      </c>
    </row>
    <row r="735" s="2" customFormat="1" ht="37.8" customHeight="1">
      <c r="A735" s="39"/>
      <c r="B735" s="40"/>
      <c r="C735" s="201" t="s">
        <v>1009</v>
      </c>
      <c r="D735" s="201" t="s">
        <v>123</v>
      </c>
      <c r="E735" s="202" t="s">
        <v>1010</v>
      </c>
      <c r="F735" s="203" t="s">
        <v>1011</v>
      </c>
      <c r="G735" s="204" t="s">
        <v>165</v>
      </c>
      <c r="H735" s="205">
        <v>9</v>
      </c>
      <c r="I735" s="206"/>
      <c r="J735" s="207">
        <f>ROUND(I735*H735,2)</f>
        <v>0</v>
      </c>
      <c r="K735" s="203" t="s">
        <v>127</v>
      </c>
      <c r="L735" s="45"/>
      <c r="M735" s="208" t="s">
        <v>19</v>
      </c>
      <c r="N735" s="209" t="s">
        <v>40</v>
      </c>
      <c r="O735" s="85"/>
      <c r="P735" s="210">
        <f>O735*H735</f>
        <v>0</v>
      </c>
      <c r="Q735" s="210">
        <v>0.016809999999999999</v>
      </c>
      <c r="R735" s="210">
        <f>Q735*H735</f>
        <v>0.15128999999999998</v>
      </c>
      <c r="S735" s="210">
        <v>0</v>
      </c>
      <c r="T735" s="211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12" t="s">
        <v>128</v>
      </c>
      <c r="AT735" s="212" t="s">
        <v>123</v>
      </c>
      <c r="AU735" s="212" t="s">
        <v>79</v>
      </c>
      <c r="AY735" s="18" t="s">
        <v>121</v>
      </c>
      <c r="BE735" s="213">
        <f>IF(N735="základní",J735,0)</f>
        <v>0</v>
      </c>
      <c r="BF735" s="213">
        <f>IF(N735="snížená",J735,0)</f>
        <v>0</v>
      </c>
      <c r="BG735" s="213">
        <f>IF(N735="zákl. přenesená",J735,0)</f>
        <v>0</v>
      </c>
      <c r="BH735" s="213">
        <f>IF(N735="sníž. přenesená",J735,0)</f>
        <v>0</v>
      </c>
      <c r="BI735" s="213">
        <f>IF(N735="nulová",J735,0)</f>
        <v>0</v>
      </c>
      <c r="BJ735" s="18" t="s">
        <v>77</v>
      </c>
      <c r="BK735" s="213">
        <f>ROUND(I735*H735,2)</f>
        <v>0</v>
      </c>
      <c r="BL735" s="18" t="s">
        <v>128</v>
      </c>
      <c r="BM735" s="212" t="s">
        <v>1012</v>
      </c>
    </row>
    <row r="736" s="2" customFormat="1">
      <c r="A736" s="39"/>
      <c r="B736" s="40"/>
      <c r="C736" s="41"/>
      <c r="D736" s="214" t="s">
        <v>130</v>
      </c>
      <c r="E736" s="41"/>
      <c r="F736" s="215" t="s">
        <v>1013</v>
      </c>
      <c r="G736" s="41"/>
      <c r="H736" s="41"/>
      <c r="I736" s="216"/>
      <c r="J736" s="41"/>
      <c r="K736" s="41"/>
      <c r="L736" s="45"/>
      <c r="M736" s="217"/>
      <c r="N736" s="218"/>
      <c r="O736" s="85"/>
      <c r="P736" s="85"/>
      <c r="Q736" s="85"/>
      <c r="R736" s="85"/>
      <c r="S736" s="85"/>
      <c r="T736" s="86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130</v>
      </c>
      <c r="AU736" s="18" t="s">
        <v>79</v>
      </c>
    </row>
    <row r="737" s="2" customFormat="1">
      <c r="A737" s="39"/>
      <c r="B737" s="40"/>
      <c r="C737" s="41"/>
      <c r="D737" s="219" t="s">
        <v>132</v>
      </c>
      <c r="E737" s="41"/>
      <c r="F737" s="220" t="s">
        <v>1014</v>
      </c>
      <c r="G737" s="41"/>
      <c r="H737" s="41"/>
      <c r="I737" s="216"/>
      <c r="J737" s="41"/>
      <c r="K737" s="41"/>
      <c r="L737" s="45"/>
      <c r="M737" s="217"/>
      <c r="N737" s="218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132</v>
      </c>
      <c r="AU737" s="18" t="s">
        <v>79</v>
      </c>
    </row>
    <row r="738" s="13" customFormat="1">
      <c r="A738" s="13"/>
      <c r="B738" s="222"/>
      <c r="C738" s="223"/>
      <c r="D738" s="214" t="s">
        <v>136</v>
      </c>
      <c r="E738" s="224" t="s">
        <v>19</v>
      </c>
      <c r="F738" s="225" t="s">
        <v>1015</v>
      </c>
      <c r="G738" s="223"/>
      <c r="H738" s="226">
        <v>9</v>
      </c>
      <c r="I738" s="227"/>
      <c r="J738" s="223"/>
      <c r="K738" s="223"/>
      <c r="L738" s="228"/>
      <c r="M738" s="229"/>
      <c r="N738" s="230"/>
      <c r="O738" s="230"/>
      <c r="P738" s="230"/>
      <c r="Q738" s="230"/>
      <c r="R738" s="230"/>
      <c r="S738" s="230"/>
      <c r="T738" s="23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2" t="s">
        <v>136</v>
      </c>
      <c r="AU738" s="232" t="s">
        <v>79</v>
      </c>
      <c r="AV738" s="13" t="s">
        <v>79</v>
      </c>
      <c r="AW738" s="13" t="s">
        <v>31</v>
      </c>
      <c r="AX738" s="13" t="s">
        <v>77</v>
      </c>
      <c r="AY738" s="232" t="s">
        <v>121</v>
      </c>
    </row>
    <row r="739" s="2" customFormat="1" ht="37.8" customHeight="1">
      <c r="A739" s="39"/>
      <c r="B739" s="40"/>
      <c r="C739" s="201" t="s">
        <v>1016</v>
      </c>
      <c r="D739" s="201" t="s">
        <v>123</v>
      </c>
      <c r="E739" s="202" t="s">
        <v>1017</v>
      </c>
      <c r="F739" s="203" t="s">
        <v>1018</v>
      </c>
      <c r="G739" s="204" t="s">
        <v>165</v>
      </c>
      <c r="H739" s="205">
        <v>9</v>
      </c>
      <c r="I739" s="206"/>
      <c r="J739" s="207">
        <f>ROUND(I739*H739,2)</f>
        <v>0</v>
      </c>
      <c r="K739" s="203" t="s">
        <v>127</v>
      </c>
      <c r="L739" s="45"/>
      <c r="M739" s="208" t="s">
        <v>19</v>
      </c>
      <c r="N739" s="209" t="s">
        <v>40</v>
      </c>
      <c r="O739" s="85"/>
      <c r="P739" s="210">
        <f>O739*H739</f>
        <v>0</v>
      </c>
      <c r="Q739" s="210">
        <v>0</v>
      </c>
      <c r="R739" s="210">
        <f>Q739*H739</f>
        <v>0</v>
      </c>
      <c r="S739" s="210">
        <v>0</v>
      </c>
      <c r="T739" s="211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12" t="s">
        <v>128</v>
      </c>
      <c r="AT739" s="212" t="s">
        <v>123</v>
      </c>
      <c r="AU739" s="212" t="s">
        <v>79</v>
      </c>
      <c r="AY739" s="18" t="s">
        <v>121</v>
      </c>
      <c r="BE739" s="213">
        <f>IF(N739="základní",J739,0)</f>
        <v>0</v>
      </c>
      <c r="BF739" s="213">
        <f>IF(N739="snížená",J739,0)</f>
        <v>0</v>
      </c>
      <c r="BG739" s="213">
        <f>IF(N739="zákl. přenesená",J739,0)</f>
        <v>0</v>
      </c>
      <c r="BH739" s="213">
        <f>IF(N739="sníž. přenesená",J739,0)</f>
        <v>0</v>
      </c>
      <c r="BI739" s="213">
        <f>IF(N739="nulová",J739,0)</f>
        <v>0</v>
      </c>
      <c r="BJ739" s="18" t="s">
        <v>77</v>
      </c>
      <c r="BK739" s="213">
        <f>ROUND(I739*H739,2)</f>
        <v>0</v>
      </c>
      <c r="BL739" s="18" t="s">
        <v>128</v>
      </c>
      <c r="BM739" s="212" t="s">
        <v>1019</v>
      </c>
    </row>
    <row r="740" s="2" customFormat="1">
      <c r="A740" s="39"/>
      <c r="B740" s="40"/>
      <c r="C740" s="41"/>
      <c r="D740" s="214" t="s">
        <v>130</v>
      </c>
      <c r="E740" s="41"/>
      <c r="F740" s="215" t="s">
        <v>1020</v>
      </c>
      <c r="G740" s="41"/>
      <c r="H740" s="41"/>
      <c r="I740" s="216"/>
      <c r="J740" s="41"/>
      <c r="K740" s="41"/>
      <c r="L740" s="45"/>
      <c r="M740" s="217"/>
      <c r="N740" s="218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130</v>
      </c>
      <c r="AU740" s="18" t="s">
        <v>79</v>
      </c>
    </row>
    <row r="741" s="2" customFormat="1">
      <c r="A741" s="39"/>
      <c r="B741" s="40"/>
      <c r="C741" s="41"/>
      <c r="D741" s="219" t="s">
        <v>132</v>
      </c>
      <c r="E741" s="41"/>
      <c r="F741" s="220" t="s">
        <v>1021</v>
      </c>
      <c r="G741" s="41"/>
      <c r="H741" s="41"/>
      <c r="I741" s="216"/>
      <c r="J741" s="41"/>
      <c r="K741" s="41"/>
      <c r="L741" s="45"/>
      <c r="M741" s="217"/>
      <c r="N741" s="218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132</v>
      </c>
      <c r="AU741" s="18" t="s">
        <v>79</v>
      </c>
    </row>
    <row r="742" s="13" customFormat="1">
      <c r="A742" s="13"/>
      <c r="B742" s="222"/>
      <c r="C742" s="223"/>
      <c r="D742" s="214" t="s">
        <v>136</v>
      </c>
      <c r="E742" s="224" t="s">
        <v>19</v>
      </c>
      <c r="F742" s="225" t="s">
        <v>192</v>
      </c>
      <c r="G742" s="223"/>
      <c r="H742" s="226">
        <v>9</v>
      </c>
      <c r="I742" s="227"/>
      <c r="J742" s="223"/>
      <c r="K742" s="223"/>
      <c r="L742" s="228"/>
      <c r="M742" s="229"/>
      <c r="N742" s="230"/>
      <c r="O742" s="230"/>
      <c r="P742" s="230"/>
      <c r="Q742" s="230"/>
      <c r="R742" s="230"/>
      <c r="S742" s="230"/>
      <c r="T742" s="23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2" t="s">
        <v>136</v>
      </c>
      <c r="AU742" s="232" t="s">
        <v>79</v>
      </c>
      <c r="AV742" s="13" t="s">
        <v>79</v>
      </c>
      <c r="AW742" s="13" t="s">
        <v>31</v>
      </c>
      <c r="AX742" s="13" t="s">
        <v>77</v>
      </c>
      <c r="AY742" s="232" t="s">
        <v>121</v>
      </c>
    </row>
    <row r="743" s="2" customFormat="1" ht="37.8" customHeight="1">
      <c r="A743" s="39"/>
      <c r="B743" s="40"/>
      <c r="C743" s="201" t="s">
        <v>1022</v>
      </c>
      <c r="D743" s="201" t="s">
        <v>123</v>
      </c>
      <c r="E743" s="202" t="s">
        <v>1023</v>
      </c>
      <c r="F743" s="203" t="s">
        <v>1024</v>
      </c>
      <c r="G743" s="204" t="s">
        <v>165</v>
      </c>
      <c r="H743" s="205">
        <v>9</v>
      </c>
      <c r="I743" s="206"/>
      <c r="J743" s="207">
        <f>ROUND(I743*H743,2)</f>
        <v>0</v>
      </c>
      <c r="K743" s="203" t="s">
        <v>127</v>
      </c>
      <c r="L743" s="45"/>
      <c r="M743" s="208" t="s">
        <v>19</v>
      </c>
      <c r="N743" s="209" t="s">
        <v>40</v>
      </c>
      <c r="O743" s="85"/>
      <c r="P743" s="210">
        <f>O743*H743</f>
        <v>0</v>
      </c>
      <c r="Q743" s="210">
        <v>0.23499999999999999</v>
      </c>
      <c r="R743" s="210">
        <f>Q743*H743</f>
        <v>2.1149999999999998</v>
      </c>
      <c r="S743" s="210">
        <v>0</v>
      </c>
      <c r="T743" s="211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12" t="s">
        <v>128</v>
      </c>
      <c r="AT743" s="212" t="s">
        <v>123</v>
      </c>
      <c r="AU743" s="212" t="s">
        <v>79</v>
      </c>
      <c r="AY743" s="18" t="s">
        <v>121</v>
      </c>
      <c r="BE743" s="213">
        <f>IF(N743="základní",J743,0)</f>
        <v>0</v>
      </c>
      <c r="BF743" s="213">
        <f>IF(N743="snížená",J743,0)</f>
        <v>0</v>
      </c>
      <c r="BG743" s="213">
        <f>IF(N743="zákl. přenesená",J743,0)</f>
        <v>0</v>
      </c>
      <c r="BH743" s="213">
        <f>IF(N743="sníž. přenesená",J743,0)</f>
        <v>0</v>
      </c>
      <c r="BI743" s="213">
        <f>IF(N743="nulová",J743,0)</f>
        <v>0</v>
      </c>
      <c r="BJ743" s="18" t="s">
        <v>77</v>
      </c>
      <c r="BK743" s="213">
        <f>ROUND(I743*H743,2)</f>
        <v>0</v>
      </c>
      <c r="BL743" s="18" t="s">
        <v>128</v>
      </c>
      <c r="BM743" s="212" t="s">
        <v>1025</v>
      </c>
    </row>
    <row r="744" s="2" customFormat="1">
      <c r="A744" s="39"/>
      <c r="B744" s="40"/>
      <c r="C744" s="41"/>
      <c r="D744" s="214" t="s">
        <v>130</v>
      </c>
      <c r="E744" s="41"/>
      <c r="F744" s="215" t="s">
        <v>1026</v>
      </c>
      <c r="G744" s="41"/>
      <c r="H744" s="41"/>
      <c r="I744" s="216"/>
      <c r="J744" s="41"/>
      <c r="K744" s="41"/>
      <c r="L744" s="45"/>
      <c r="M744" s="217"/>
      <c r="N744" s="218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130</v>
      </c>
      <c r="AU744" s="18" t="s">
        <v>79</v>
      </c>
    </row>
    <row r="745" s="2" customFormat="1">
      <c r="A745" s="39"/>
      <c r="B745" s="40"/>
      <c r="C745" s="41"/>
      <c r="D745" s="219" t="s">
        <v>132</v>
      </c>
      <c r="E745" s="41"/>
      <c r="F745" s="220" t="s">
        <v>1027</v>
      </c>
      <c r="G745" s="41"/>
      <c r="H745" s="41"/>
      <c r="I745" s="216"/>
      <c r="J745" s="41"/>
      <c r="K745" s="41"/>
      <c r="L745" s="45"/>
      <c r="M745" s="217"/>
      <c r="N745" s="218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132</v>
      </c>
      <c r="AU745" s="18" t="s">
        <v>79</v>
      </c>
    </row>
    <row r="746" s="2" customFormat="1">
      <c r="A746" s="39"/>
      <c r="B746" s="40"/>
      <c r="C746" s="41"/>
      <c r="D746" s="214" t="s">
        <v>134</v>
      </c>
      <c r="E746" s="41"/>
      <c r="F746" s="221" t="s">
        <v>1028</v>
      </c>
      <c r="G746" s="41"/>
      <c r="H746" s="41"/>
      <c r="I746" s="216"/>
      <c r="J746" s="41"/>
      <c r="K746" s="41"/>
      <c r="L746" s="45"/>
      <c r="M746" s="217"/>
      <c r="N746" s="218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134</v>
      </c>
      <c r="AU746" s="18" t="s">
        <v>79</v>
      </c>
    </row>
    <row r="747" s="13" customFormat="1">
      <c r="A747" s="13"/>
      <c r="B747" s="222"/>
      <c r="C747" s="223"/>
      <c r="D747" s="214" t="s">
        <v>136</v>
      </c>
      <c r="E747" s="224" t="s">
        <v>19</v>
      </c>
      <c r="F747" s="225" t="s">
        <v>1029</v>
      </c>
      <c r="G747" s="223"/>
      <c r="H747" s="226">
        <v>9</v>
      </c>
      <c r="I747" s="227"/>
      <c r="J747" s="223"/>
      <c r="K747" s="223"/>
      <c r="L747" s="228"/>
      <c r="M747" s="229"/>
      <c r="N747" s="230"/>
      <c r="O747" s="230"/>
      <c r="P747" s="230"/>
      <c r="Q747" s="230"/>
      <c r="R747" s="230"/>
      <c r="S747" s="230"/>
      <c r="T747" s="23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2" t="s">
        <v>136</v>
      </c>
      <c r="AU747" s="232" t="s">
        <v>79</v>
      </c>
      <c r="AV747" s="13" t="s">
        <v>79</v>
      </c>
      <c r="AW747" s="13" t="s">
        <v>31</v>
      </c>
      <c r="AX747" s="13" t="s">
        <v>77</v>
      </c>
      <c r="AY747" s="232" t="s">
        <v>121</v>
      </c>
    </row>
    <row r="748" s="2" customFormat="1" ht="16.5" customHeight="1">
      <c r="A748" s="39"/>
      <c r="B748" s="40"/>
      <c r="C748" s="201" t="s">
        <v>1030</v>
      </c>
      <c r="D748" s="201" t="s">
        <v>123</v>
      </c>
      <c r="E748" s="202" t="s">
        <v>1031</v>
      </c>
      <c r="F748" s="203" t="s">
        <v>1032</v>
      </c>
      <c r="G748" s="204" t="s">
        <v>165</v>
      </c>
      <c r="H748" s="205">
        <v>2</v>
      </c>
      <c r="I748" s="206"/>
      <c r="J748" s="207">
        <f>ROUND(I748*H748,2)</f>
        <v>0</v>
      </c>
      <c r="K748" s="203" t="s">
        <v>127</v>
      </c>
      <c r="L748" s="45"/>
      <c r="M748" s="208" t="s">
        <v>19</v>
      </c>
      <c r="N748" s="209" t="s">
        <v>40</v>
      </c>
      <c r="O748" s="85"/>
      <c r="P748" s="210">
        <f>O748*H748</f>
        <v>0</v>
      </c>
      <c r="Q748" s="210">
        <v>0.54391999999999996</v>
      </c>
      <c r="R748" s="210">
        <f>Q748*H748</f>
        <v>1.0878399999999999</v>
      </c>
      <c r="S748" s="210">
        <v>0</v>
      </c>
      <c r="T748" s="211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12" t="s">
        <v>128</v>
      </c>
      <c r="AT748" s="212" t="s">
        <v>123</v>
      </c>
      <c r="AU748" s="212" t="s">
        <v>79</v>
      </c>
      <c r="AY748" s="18" t="s">
        <v>121</v>
      </c>
      <c r="BE748" s="213">
        <f>IF(N748="základní",J748,0)</f>
        <v>0</v>
      </c>
      <c r="BF748" s="213">
        <f>IF(N748="snížená",J748,0)</f>
        <v>0</v>
      </c>
      <c r="BG748" s="213">
        <f>IF(N748="zákl. přenesená",J748,0)</f>
        <v>0</v>
      </c>
      <c r="BH748" s="213">
        <f>IF(N748="sníž. přenesená",J748,0)</f>
        <v>0</v>
      </c>
      <c r="BI748" s="213">
        <f>IF(N748="nulová",J748,0)</f>
        <v>0</v>
      </c>
      <c r="BJ748" s="18" t="s">
        <v>77</v>
      </c>
      <c r="BK748" s="213">
        <f>ROUND(I748*H748,2)</f>
        <v>0</v>
      </c>
      <c r="BL748" s="18" t="s">
        <v>128</v>
      </c>
      <c r="BM748" s="212" t="s">
        <v>1033</v>
      </c>
    </row>
    <row r="749" s="2" customFormat="1">
      <c r="A749" s="39"/>
      <c r="B749" s="40"/>
      <c r="C749" s="41"/>
      <c r="D749" s="214" t="s">
        <v>130</v>
      </c>
      <c r="E749" s="41"/>
      <c r="F749" s="215" t="s">
        <v>1034</v>
      </c>
      <c r="G749" s="41"/>
      <c r="H749" s="41"/>
      <c r="I749" s="216"/>
      <c r="J749" s="41"/>
      <c r="K749" s="41"/>
      <c r="L749" s="45"/>
      <c r="M749" s="217"/>
      <c r="N749" s="218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130</v>
      </c>
      <c r="AU749" s="18" t="s">
        <v>79</v>
      </c>
    </row>
    <row r="750" s="2" customFormat="1">
      <c r="A750" s="39"/>
      <c r="B750" s="40"/>
      <c r="C750" s="41"/>
      <c r="D750" s="219" t="s">
        <v>132</v>
      </c>
      <c r="E750" s="41"/>
      <c r="F750" s="220" t="s">
        <v>1035</v>
      </c>
      <c r="G750" s="41"/>
      <c r="H750" s="41"/>
      <c r="I750" s="216"/>
      <c r="J750" s="41"/>
      <c r="K750" s="41"/>
      <c r="L750" s="45"/>
      <c r="M750" s="217"/>
      <c r="N750" s="218"/>
      <c r="O750" s="85"/>
      <c r="P750" s="85"/>
      <c r="Q750" s="85"/>
      <c r="R750" s="85"/>
      <c r="S750" s="85"/>
      <c r="T750" s="86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132</v>
      </c>
      <c r="AU750" s="18" t="s">
        <v>79</v>
      </c>
    </row>
    <row r="751" s="2" customFormat="1">
      <c r="A751" s="39"/>
      <c r="B751" s="40"/>
      <c r="C751" s="41"/>
      <c r="D751" s="214" t="s">
        <v>134</v>
      </c>
      <c r="E751" s="41"/>
      <c r="F751" s="221" t="s">
        <v>1036</v>
      </c>
      <c r="G751" s="41"/>
      <c r="H751" s="41"/>
      <c r="I751" s="216"/>
      <c r="J751" s="41"/>
      <c r="K751" s="41"/>
      <c r="L751" s="45"/>
      <c r="M751" s="217"/>
      <c r="N751" s="218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134</v>
      </c>
      <c r="AU751" s="18" t="s">
        <v>79</v>
      </c>
    </row>
    <row r="752" s="13" customFormat="1">
      <c r="A752" s="13"/>
      <c r="B752" s="222"/>
      <c r="C752" s="223"/>
      <c r="D752" s="214" t="s">
        <v>136</v>
      </c>
      <c r="E752" s="224" t="s">
        <v>19</v>
      </c>
      <c r="F752" s="225" t="s">
        <v>1037</v>
      </c>
      <c r="G752" s="223"/>
      <c r="H752" s="226">
        <v>2</v>
      </c>
      <c r="I752" s="227"/>
      <c r="J752" s="223"/>
      <c r="K752" s="223"/>
      <c r="L752" s="228"/>
      <c r="M752" s="229"/>
      <c r="N752" s="230"/>
      <c r="O752" s="230"/>
      <c r="P752" s="230"/>
      <c r="Q752" s="230"/>
      <c r="R752" s="230"/>
      <c r="S752" s="230"/>
      <c r="T752" s="23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2" t="s">
        <v>136</v>
      </c>
      <c r="AU752" s="232" t="s">
        <v>79</v>
      </c>
      <c r="AV752" s="13" t="s">
        <v>79</v>
      </c>
      <c r="AW752" s="13" t="s">
        <v>31</v>
      </c>
      <c r="AX752" s="13" t="s">
        <v>77</v>
      </c>
      <c r="AY752" s="232" t="s">
        <v>121</v>
      </c>
    </row>
    <row r="753" s="12" customFormat="1" ht="22.8" customHeight="1">
      <c r="A753" s="12"/>
      <c r="B753" s="185"/>
      <c r="C753" s="186"/>
      <c r="D753" s="187" t="s">
        <v>68</v>
      </c>
      <c r="E753" s="199" t="s">
        <v>192</v>
      </c>
      <c r="F753" s="199" t="s">
        <v>1038</v>
      </c>
      <c r="G753" s="186"/>
      <c r="H753" s="186"/>
      <c r="I753" s="189"/>
      <c r="J753" s="200">
        <f>BK753</f>
        <v>0</v>
      </c>
      <c r="K753" s="186"/>
      <c r="L753" s="191"/>
      <c r="M753" s="192"/>
      <c r="N753" s="193"/>
      <c r="O753" s="193"/>
      <c r="P753" s="194">
        <f>SUM(P754:P884)</f>
        <v>0</v>
      </c>
      <c r="Q753" s="193"/>
      <c r="R753" s="194">
        <f>SUM(R754:R884)</f>
        <v>213.40943769999998</v>
      </c>
      <c r="S753" s="193"/>
      <c r="T753" s="195">
        <f>SUM(T754:T884)</f>
        <v>115.67</v>
      </c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R753" s="196" t="s">
        <v>77</v>
      </c>
      <c r="AT753" s="197" t="s">
        <v>68</v>
      </c>
      <c r="AU753" s="197" t="s">
        <v>77</v>
      </c>
      <c r="AY753" s="196" t="s">
        <v>121</v>
      </c>
      <c r="BK753" s="198">
        <f>SUM(BK754:BK884)</f>
        <v>0</v>
      </c>
    </row>
    <row r="754" s="2" customFormat="1" ht="24.15" customHeight="1">
      <c r="A754" s="39"/>
      <c r="B754" s="40"/>
      <c r="C754" s="201" t="s">
        <v>1039</v>
      </c>
      <c r="D754" s="201" t="s">
        <v>123</v>
      </c>
      <c r="E754" s="202" t="s">
        <v>1040</v>
      </c>
      <c r="F754" s="203" t="s">
        <v>1041</v>
      </c>
      <c r="G754" s="204" t="s">
        <v>165</v>
      </c>
      <c r="H754" s="205">
        <v>2</v>
      </c>
      <c r="I754" s="206"/>
      <c r="J754" s="207">
        <f>ROUND(I754*H754,2)</f>
        <v>0</v>
      </c>
      <c r="K754" s="203" t="s">
        <v>127</v>
      </c>
      <c r="L754" s="45"/>
      <c r="M754" s="208" t="s">
        <v>19</v>
      </c>
      <c r="N754" s="209" t="s">
        <v>40</v>
      </c>
      <c r="O754" s="85"/>
      <c r="P754" s="210">
        <f>O754*H754</f>
        <v>0</v>
      </c>
      <c r="Q754" s="210">
        <v>0</v>
      </c>
      <c r="R754" s="210">
        <f>Q754*H754</f>
        <v>0</v>
      </c>
      <c r="S754" s="210">
        <v>0</v>
      </c>
      <c r="T754" s="211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12" t="s">
        <v>128</v>
      </c>
      <c r="AT754" s="212" t="s">
        <v>123</v>
      </c>
      <c r="AU754" s="212" t="s">
        <v>79</v>
      </c>
      <c r="AY754" s="18" t="s">
        <v>121</v>
      </c>
      <c r="BE754" s="213">
        <f>IF(N754="základní",J754,0)</f>
        <v>0</v>
      </c>
      <c r="BF754" s="213">
        <f>IF(N754="snížená",J754,0)</f>
        <v>0</v>
      </c>
      <c r="BG754" s="213">
        <f>IF(N754="zákl. přenesená",J754,0)</f>
        <v>0</v>
      </c>
      <c r="BH754" s="213">
        <f>IF(N754="sníž. přenesená",J754,0)</f>
        <v>0</v>
      </c>
      <c r="BI754" s="213">
        <f>IF(N754="nulová",J754,0)</f>
        <v>0</v>
      </c>
      <c r="BJ754" s="18" t="s">
        <v>77</v>
      </c>
      <c r="BK754" s="213">
        <f>ROUND(I754*H754,2)</f>
        <v>0</v>
      </c>
      <c r="BL754" s="18" t="s">
        <v>128</v>
      </c>
      <c r="BM754" s="212" t="s">
        <v>1042</v>
      </c>
    </row>
    <row r="755" s="2" customFormat="1">
      <c r="A755" s="39"/>
      <c r="B755" s="40"/>
      <c r="C755" s="41"/>
      <c r="D755" s="214" t="s">
        <v>130</v>
      </c>
      <c r="E755" s="41"/>
      <c r="F755" s="215" t="s">
        <v>1043</v>
      </c>
      <c r="G755" s="41"/>
      <c r="H755" s="41"/>
      <c r="I755" s="216"/>
      <c r="J755" s="41"/>
      <c r="K755" s="41"/>
      <c r="L755" s="45"/>
      <c r="M755" s="217"/>
      <c r="N755" s="218"/>
      <c r="O755" s="85"/>
      <c r="P755" s="85"/>
      <c r="Q755" s="85"/>
      <c r="R755" s="85"/>
      <c r="S755" s="85"/>
      <c r="T755" s="86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130</v>
      </c>
      <c r="AU755" s="18" t="s">
        <v>79</v>
      </c>
    </row>
    <row r="756" s="2" customFormat="1">
      <c r="A756" s="39"/>
      <c r="B756" s="40"/>
      <c r="C756" s="41"/>
      <c r="D756" s="219" t="s">
        <v>132</v>
      </c>
      <c r="E756" s="41"/>
      <c r="F756" s="220" t="s">
        <v>1044</v>
      </c>
      <c r="G756" s="41"/>
      <c r="H756" s="41"/>
      <c r="I756" s="216"/>
      <c r="J756" s="41"/>
      <c r="K756" s="41"/>
      <c r="L756" s="45"/>
      <c r="M756" s="217"/>
      <c r="N756" s="218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132</v>
      </c>
      <c r="AU756" s="18" t="s">
        <v>79</v>
      </c>
    </row>
    <row r="757" s="2" customFormat="1">
      <c r="A757" s="39"/>
      <c r="B757" s="40"/>
      <c r="C757" s="41"/>
      <c r="D757" s="214" t="s">
        <v>134</v>
      </c>
      <c r="E757" s="41"/>
      <c r="F757" s="221" t="s">
        <v>1045</v>
      </c>
      <c r="G757" s="41"/>
      <c r="H757" s="41"/>
      <c r="I757" s="216"/>
      <c r="J757" s="41"/>
      <c r="K757" s="41"/>
      <c r="L757" s="45"/>
      <c r="M757" s="217"/>
      <c r="N757" s="218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134</v>
      </c>
      <c r="AU757" s="18" t="s">
        <v>79</v>
      </c>
    </row>
    <row r="758" s="13" customFormat="1">
      <c r="A758" s="13"/>
      <c r="B758" s="222"/>
      <c r="C758" s="223"/>
      <c r="D758" s="214" t="s">
        <v>136</v>
      </c>
      <c r="E758" s="224" t="s">
        <v>19</v>
      </c>
      <c r="F758" s="225" t="s">
        <v>79</v>
      </c>
      <c r="G758" s="223"/>
      <c r="H758" s="226">
        <v>2</v>
      </c>
      <c r="I758" s="227"/>
      <c r="J758" s="223"/>
      <c r="K758" s="223"/>
      <c r="L758" s="228"/>
      <c r="M758" s="229"/>
      <c r="N758" s="230"/>
      <c r="O758" s="230"/>
      <c r="P758" s="230"/>
      <c r="Q758" s="230"/>
      <c r="R758" s="230"/>
      <c r="S758" s="230"/>
      <c r="T758" s="231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2" t="s">
        <v>136</v>
      </c>
      <c r="AU758" s="232" t="s">
        <v>79</v>
      </c>
      <c r="AV758" s="13" t="s">
        <v>79</v>
      </c>
      <c r="AW758" s="13" t="s">
        <v>31</v>
      </c>
      <c r="AX758" s="13" t="s">
        <v>77</v>
      </c>
      <c r="AY758" s="232" t="s">
        <v>121</v>
      </c>
    </row>
    <row r="759" s="2" customFormat="1" ht="16.5" customHeight="1">
      <c r="A759" s="39"/>
      <c r="B759" s="40"/>
      <c r="C759" s="244" t="s">
        <v>1046</v>
      </c>
      <c r="D759" s="244" t="s">
        <v>479</v>
      </c>
      <c r="E759" s="245" t="s">
        <v>1047</v>
      </c>
      <c r="F759" s="246" t="s">
        <v>1048</v>
      </c>
      <c r="G759" s="247" t="s">
        <v>165</v>
      </c>
      <c r="H759" s="248">
        <v>2</v>
      </c>
      <c r="I759" s="249"/>
      <c r="J759" s="250">
        <f>ROUND(I759*H759,2)</f>
        <v>0</v>
      </c>
      <c r="K759" s="246" t="s">
        <v>127</v>
      </c>
      <c r="L759" s="251"/>
      <c r="M759" s="252" t="s">
        <v>19</v>
      </c>
      <c r="N759" s="253" t="s">
        <v>40</v>
      </c>
      <c r="O759" s="85"/>
      <c r="P759" s="210">
        <f>O759*H759</f>
        <v>0</v>
      </c>
      <c r="Q759" s="210">
        <v>0.0020999999999999999</v>
      </c>
      <c r="R759" s="210">
        <f>Q759*H759</f>
        <v>0.0041999999999999997</v>
      </c>
      <c r="S759" s="210">
        <v>0</v>
      </c>
      <c r="T759" s="211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2" t="s">
        <v>185</v>
      </c>
      <c r="AT759" s="212" t="s">
        <v>479</v>
      </c>
      <c r="AU759" s="212" t="s">
        <v>79</v>
      </c>
      <c r="AY759" s="18" t="s">
        <v>121</v>
      </c>
      <c r="BE759" s="213">
        <f>IF(N759="základní",J759,0)</f>
        <v>0</v>
      </c>
      <c r="BF759" s="213">
        <f>IF(N759="snížená",J759,0)</f>
        <v>0</v>
      </c>
      <c r="BG759" s="213">
        <f>IF(N759="zákl. přenesená",J759,0)</f>
        <v>0</v>
      </c>
      <c r="BH759" s="213">
        <f>IF(N759="sníž. přenesená",J759,0)</f>
        <v>0</v>
      </c>
      <c r="BI759" s="213">
        <f>IF(N759="nulová",J759,0)</f>
        <v>0</v>
      </c>
      <c r="BJ759" s="18" t="s">
        <v>77</v>
      </c>
      <c r="BK759" s="213">
        <f>ROUND(I759*H759,2)</f>
        <v>0</v>
      </c>
      <c r="BL759" s="18" t="s">
        <v>128</v>
      </c>
      <c r="BM759" s="212" t="s">
        <v>1049</v>
      </c>
    </row>
    <row r="760" s="2" customFormat="1">
      <c r="A760" s="39"/>
      <c r="B760" s="40"/>
      <c r="C760" s="41"/>
      <c r="D760" s="214" t="s">
        <v>130</v>
      </c>
      <c r="E760" s="41"/>
      <c r="F760" s="215" t="s">
        <v>1048</v>
      </c>
      <c r="G760" s="41"/>
      <c r="H760" s="41"/>
      <c r="I760" s="216"/>
      <c r="J760" s="41"/>
      <c r="K760" s="41"/>
      <c r="L760" s="45"/>
      <c r="M760" s="217"/>
      <c r="N760" s="218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130</v>
      </c>
      <c r="AU760" s="18" t="s">
        <v>79</v>
      </c>
    </row>
    <row r="761" s="2" customFormat="1">
      <c r="A761" s="39"/>
      <c r="B761" s="40"/>
      <c r="C761" s="41"/>
      <c r="D761" s="214" t="s">
        <v>134</v>
      </c>
      <c r="E761" s="41"/>
      <c r="F761" s="221" t="s">
        <v>1045</v>
      </c>
      <c r="G761" s="41"/>
      <c r="H761" s="41"/>
      <c r="I761" s="216"/>
      <c r="J761" s="41"/>
      <c r="K761" s="41"/>
      <c r="L761" s="45"/>
      <c r="M761" s="217"/>
      <c r="N761" s="218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134</v>
      </c>
      <c r="AU761" s="18" t="s">
        <v>79</v>
      </c>
    </row>
    <row r="762" s="2" customFormat="1" ht="24.15" customHeight="1">
      <c r="A762" s="39"/>
      <c r="B762" s="40"/>
      <c r="C762" s="201" t="s">
        <v>1050</v>
      </c>
      <c r="D762" s="201" t="s">
        <v>123</v>
      </c>
      <c r="E762" s="202" t="s">
        <v>1051</v>
      </c>
      <c r="F762" s="203" t="s">
        <v>1052</v>
      </c>
      <c r="G762" s="204" t="s">
        <v>165</v>
      </c>
      <c r="H762" s="205">
        <v>2</v>
      </c>
      <c r="I762" s="206"/>
      <c r="J762" s="207">
        <f>ROUND(I762*H762,2)</f>
        <v>0</v>
      </c>
      <c r="K762" s="203" t="s">
        <v>127</v>
      </c>
      <c r="L762" s="45"/>
      <c r="M762" s="208" t="s">
        <v>19</v>
      </c>
      <c r="N762" s="209" t="s">
        <v>40</v>
      </c>
      <c r="O762" s="85"/>
      <c r="P762" s="210">
        <f>O762*H762</f>
        <v>0</v>
      </c>
      <c r="Q762" s="210">
        <v>0.00069999999999999999</v>
      </c>
      <c r="R762" s="210">
        <f>Q762*H762</f>
        <v>0.0014</v>
      </c>
      <c r="S762" s="210">
        <v>0</v>
      </c>
      <c r="T762" s="211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12" t="s">
        <v>128</v>
      </c>
      <c r="AT762" s="212" t="s">
        <v>123</v>
      </c>
      <c r="AU762" s="212" t="s">
        <v>79</v>
      </c>
      <c r="AY762" s="18" t="s">
        <v>121</v>
      </c>
      <c r="BE762" s="213">
        <f>IF(N762="základní",J762,0)</f>
        <v>0</v>
      </c>
      <c r="BF762" s="213">
        <f>IF(N762="snížená",J762,0)</f>
        <v>0</v>
      </c>
      <c r="BG762" s="213">
        <f>IF(N762="zákl. přenesená",J762,0)</f>
        <v>0</v>
      </c>
      <c r="BH762" s="213">
        <f>IF(N762="sníž. přenesená",J762,0)</f>
        <v>0</v>
      </c>
      <c r="BI762" s="213">
        <f>IF(N762="nulová",J762,0)</f>
        <v>0</v>
      </c>
      <c r="BJ762" s="18" t="s">
        <v>77</v>
      </c>
      <c r="BK762" s="213">
        <f>ROUND(I762*H762,2)</f>
        <v>0</v>
      </c>
      <c r="BL762" s="18" t="s">
        <v>128</v>
      </c>
      <c r="BM762" s="212" t="s">
        <v>1053</v>
      </c>
    </row>
    <row r="763" s="2" customFormat="1">
      <c r="A763" s="39"/>
      <c r="B763" s="40"/>
      <c r="C763" s="41"/>
      <c r="D763" s="214" t="s">
        <v>130</v>
      </c>
      <c r="E763" s="41"/>
      <c r="F763" s="215" t="s">
        <v>1054</v>
      </c>
      <c r="G763" s="41"/>
      <c r="H763" s="41"/>
      <c r="I763" s="216"/>
      <c r="J763" s="41"/>
      <c r="K763" s="41"/>
      <c r="L763" s="45"/>
      <c r="M763" s="217"/>
      <c r="N763" s="218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130</v>
      </c>
      <c r="AU763" s="18" t="s">
        <v>79</v>
      </c>
    </row>
    <row r="764" s="2" customFormat="1">
      <c r="A764" s="39"/>
      <c r="B764" s="40"/>
      <c r="C764" s="41"/>
      <c r="D764" s="219" t="s">
        <v>132</v>
      </c>
      <c r="E764" s="41"/>
      <c r="F764" s="220" t="s">
        <v>1055</v>
      </c>
      <c r="G764" s="41"/>
      <c r="H764" s="41"/>
      <c r="I764" s="216"/>
      <c r="J764" s="41"/>
      <c r="K764" s="41"/>
      <c r="L764" s="45"/>
      <c r="M764" s="217"/>
      <c r="N764" s="218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132</v>
      </c>
      <c r="AU764" s="18" t="s">
        <v>79</v>
      </c>
    </row>
    <row r="765" s="2" customFormat="1">
      <c r="A765" s="39"/>
      <c r="B765" s="40"/>
      <c r="C765" s="41"/>
      <c r="D765" s="214" t="s">
        <v>134</v>
      </c>
      <c r="E765" s="41"/>
      <c r="F765" s="221" t="s">
        <v>1056</v>
      </c>
      <c r="G765" s="41"/>
      <c r="H765" s="41"/>
      <c r="I765" s="216"/>
      <c r="J765" s="41"/>
      <c r="K765" s="41"/>
      <c r="L765" s="45"/>
      <c r="M765" s="217"/>
      <c r="N765" s="218"/>
      <c r="O765" s="85"/>
      <c r="P765" s="85"/>
      <c r="Q765" s="85"/>
      <c r="R765" s="85"/>
      <c r="S765" s="85"/>
      <c r="T765" s="86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134</v>
      </c>
      <c r="AU765" s="18" t="s">
        <v>79</v>
      </c>
    </row>
    <row r="766" s="13" customFormat="1">
      <c r="A766" s="13"/>
      <c r="B766" s="222"/>
      <c r="C766" s="223"/>
      <c r="D766" s="214" t="s">
        <v>136</v>
      </c>
      <c r="E766" s="224" t="s">
        <v>19</v>
      </c>
      <c r="F766" s="225" t="s">
        <v>79</v>
      </c>
      <c r="G766" s="223"/>
      <c r="H766" s="226">
        <v>2</v>
      </c>
      <c r="I766" s="227"/>
      <c r="J766" s="223"/>
      <c r="K766" s="223"/>
      <c r="L766" s="228"/>
      <c r="M766" s="229"/>
      <c r="N766" s="230"/>
      <c r="O766" s="230"/>
      <c r="P766" s="230"/>
      <c r="Q766" s="230"/>
      <c r="R766" s="230"/>
      <c r="S766" s="230"/>
      <c r="T766" s="231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2" t="s">
        <v>136</v>
      </c>
      <c r="AU766" s="232" t="s">
        <v>79</v>
      </c>
      <c r="AV766" s="13" t="s">
        <v>79</v>
      </c>
      <c r="AW766" s="13" t="s">
        <v>31</v>
      </c>
      <c r="AX766" s="13" t="s">
        <v>77</v>
      </c>
      <c r="AY766" s="232" t="s">
        <v>121</v>
      </c>
    </row>
    <row r="767" s="2" customFormat="1" ht="24.15" customHeight="1">
      <c r="A767" s="39"/>
      <c r="B767" s="40"/>
      <c r="C767" s="244" t="s">
        <v>1057</v>
      </c>
      <c r="D767" s="244" t="s">
        <v>479</v>
      </c>
      <c r="E767" s="245" t="s">
        <v>1058</v>
      </c>
      <c r="F767" s="246" t="s">
        <v>1059</v>
      </c>
      <c r="G767" s="247" t="s">
        <v>165</v>
      </c>
      <c r="H767" s="248">
        <v>2</v>
      </c>
      <c r="I767" s="249"/>
      <c r="J767" s="250">
        <f>ROUND(I767*H767,2)</f>
        <v>0</v>
      </c>
      <c r="K767" s="246" t="s">
        <v>127</v>
      </c>
      <c r="L767" s="251"/>
      <c r="M767" s="252" t="s">
        <v>19</v>
      </c>
      <c r="N767" s="253" t="s">
        <v>40</v>
      </c>
      <c r="O767" s="85"/>
      <c r="P767" s="210">
        <f>O767*H767</f>
        <v>0</v>
      </c>
      <c r="Q767" s="210">
        <v>0.0012999999999999999</v>
      </c>
      <c r="R767" s="210">
        <f>Q767*H767</f>
        <v>0.0025999999999999999</v>
      </c>
      <c r="S767" s="210">
        <v>0</v>
      </c>
      <c r="T767" s="211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12" t="s">
        <v>185</v>
      </c>
      <c r="AT767" s="212" t="s">
        <v>479</v>
      </c>
      <c r="AU767" s="212" t="s">
        <v>79</v>
      </c>
      <c r="AY767" s="18" t="s">
        <v>121</v>
      </c>
      <c r="BE767" s="213">
        <f>IF(N767="základní",J767,0)</f>
        <v>0</v>
      </c>
      <c r="BF767" s="213">
        <f>IF(N767="snížená",J767,0)</f>
        <v>0</v>
      </c>
      <c r="BG767" s="213">
        <f>IF(N767="zákl. přenesená",J767,0)</f>
        <v>0</v>
      </c>
      <c r="BH767" s="213">
        <f>IF(N767="sníž. přenesená",J767,0)</f>
        <v>0</v>
      </c>
      <c r="BI767" s="213">
        <f>IF(N767="nulová",J767,0)</f>
        <v>0</v>
      </c>
      <c r="BJ767" s="18" t="s">
        <v>77</v>
      </c>
      <c r="BK767" s="213">
        <f>ROUND(I767*H767,2)</f>
        <v>0</v>
      </c>
      <c r="BL767" s="18" t="s">
        <v>128</v>
      </c>
      <c r="BM767" s="212" t="s">
        <v>1060</v>
      </c>
    </row>
    <row r="768" s="2" customFormat="1">
      <c r="A768" s="39"/>
      <c r="B768" s="40"/>
      <c r="C768" s="41"/>
      <c r="D768" s="214" t="s">
        <v>130</v>
      </c>
      <c r="E768" s="41"/>
      <c r="F768" s="215" t="s">
        <v>1059</v>
      </c>
      <c r="G768" s="41"/>
      <c r="H768" s="41"/>
      <c r="I768" s="216"/>
      <c r="J768" s="41"/>
      <c r="K768" s="41"/>
      <c r="L768" s="45"/>
      <c r="M768" s="217"/>
      <c r="N768" s="218"/>
      <c r="O768" s="85"/>
      <c r="P768" s="85"/>
      <c r="Q768" s="85"/>
      <c r="R768" s="85"/>
      <c r="S768" s="85"/>
      <c r="T768" s="86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130</v>
      </c>
      <c r="AU768" s="18" t="s">
        <v>79</v>
      </c>
    </row>
    <row r="769" s="2" customFormat="1">
      <c r="A769" s="39"/>
      <c r="B769" s="40"/>
      <c r="C769" s="41"/>
      <c r="D769" s="214" t="s">
        <v>134</v>
      </c>
      <c r="E769" s="41"/>
      <c r="F769" s="221" t="s">
        <v>1056</v>
      </c>
      <c r="G769" s="41"/>
      <c r="H769" s="41"/>
      <c r="I769" s="216"/>
      <c r="J769" s="41"/>
      <c r="K769" s="41"/>
      <c r="L769" s="45"/>
      <c r="M769" s="217"/>
      <c r="N769" s="218"/>
      <c r="O769" s="85"/>
      <c r="P769" s="85"/>
      <c r="Q769" s="85"/>
      <c r="R769" s="85"/>
      <c r="S769" s="85"/>
      <c r="T769" s="86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134</v>
      </c>
      <c r="AU769" s="18" t="s">
        <v>79</v>
      </c>
    </row>
    <row r="770" s="2" customFormat="1" ht="24.15" customHeight="1">
      <c r="A770" s="39"/>
      <c r="B770" s="40"/>
      <c r="C770" s="201" t="s">
        <v>1061</v>
      </c>
      <c r="D770" s="201" t="s">
        <v>123</v>
      </c>
      <c r="E770" s="202" t="s">
        <v>1062</v>
      </c>
      <c r="F770" s="203" t="s">
        <v>1063</v>
      </c>
      <c r="G770" s="204" t="s">
        <v>165</v>
      </c>
      <c r="H770" s="205">
        <v>2</v>
      </c>
      <c r="I770" s="206"/>
      <c r="J770" s="207">
        <f>ROUND(I770*H770,2)</f>
        <v>0</v>
      </c>
      <c r="K770" s="203" t="s">
        <v>127</v>
      </c>
      <c r="L770" s="45"/>
      <c r="M770" s="208" t="s">
        <v>19</v>
      </c>
      <c r="N770" s="209" t="s">
        <v>40</v>
      </c>
      <c r="O770" s="85"/>
      <c r="P770" s="210">
        <f>O770*H770</f>
        <v>0</v>
      </c>
      <c r="Q770" s="210">
        <v>0.11241</v>
      </c>
      <c r="R770" s="210">
        <f>Q770*H770</f>
        <v>0.22481999999999999</v>
      </c>
      <c r="S770" s="210">
        <v>0</v>
      </c>
      <c r="T770" s="211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12" t="s">
        <v>128</v>
      </c>
      <c r="AT770" s="212" t="s">
        <v>123</v>
      </c>
      <c r="AU770" s="212" t="s">
        <v>79</v>
      </c>
      <c r="AY770" s="18" t="s">
        <v>121</v>
      </c>
      <c r="BE770" s="213">
        <f>IF(N770="základní",J770,0)</f>
        <v>0</v>
      </c>
      <c r="BF770" s="213">
        <f>IF(N770="snížená",J770,0)</f>
        <v>0</v>
      </c>
      <c r="BG770" s="213">
        <f>IF(N770="zákl. přenesená",J770,0)</f>
        <v>0</v>
      </c>
      <c r="BH770" s="213">
        <f>IF(N770="sníž. přenesená",J770,0)</f>
        <v>0</v>
      </c>
      <c r="BI770" s="213">
        <f>IF(N770="nulová",J770,0)</f>
        <v>0</v>
      </c>
      <c r="BJ770" s="18" t="s">
        <v>77</v>
      </c>
      <c r="BK770" s="213">
        <f>ROUND(I770*H770,2)</f>
        <v>0</v>
      </c>
      <c r="BL770" s="18" t="s">
        <v>128</v>
      </c>
      <c r="BM770" s="212" t="s">
        <v>1064</v>
      </c>
    </row>
    <row r="771" s="2" customFormat="1">
      <c r="A771" s="39"/>
      <c r="B771" s="40"/>
      <c r="C771" s="41"/>
      <c r="D771" s="214" t="s">
        <v>130</v>
      </c>
      <c r="E771" s="41"/>
      <c r="F771" s="215" t="s">
        <v>1065</v>
      </c>
      <c r="G771" s="41"/>
      <c r="H771" s="41"/>
      <c r="I771" s="216"/>
      <c r="J771" s="41"/>
      <c r="K771" s="41"/>
      <c r="L771" s="45"/>
      <c r="M771" s="217"/>
      <c r="N771" s="218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130</v>
      </c>
      <c r="AU771" s="18" t="s">
        <v>79</v>
      </c>
    </row>
    <row r="772" s="2" customFormat="1">
      <c r="A772" s="39"/>
      <c r="B772" s="40"/>
      <c r="C772" s="41"/>
      <c r="D772" s="219" t="s">
        <v>132</v>
      </c>
      <c r="E772" s="41"/>
      <c r="F772" s="220" t="s">
        <v>1066</v>
      </c>
      <c r="G772" s="41"/>
      <c r="H772" s="41"/>
      <c r="I772" s="216"/>
      <c r="J772" s="41"/>
      <c r="K772" s="41"/>
      <c r="L772" s="45"/>
      <c r="M772" s="217"/>
      <c r="N772" s="218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132</v>
      </c>
      <c r="AU772" s="18" t="s">
        <v>79</v>
      </c>
    </row>
    <row r="773" s="13" customFormat="1">
      <c r="A773" s="13"/>
      <c r="B773" s="222"/>
      <c r="C773" s="223"/>
      <c r="D773" s="214" t="s">
        <v>136</v>
      </c>
      <c r="E773" s="224" t="s">
        <v>19</v>
      </c>
      <c r="F773" s="225" t="s">
        <v>79</v>
      </c>
      <c r="G773" s="223"/>
      <c r="H773" s="226">
        <v>2</v>
      </c>
      <c r="I773" s="227"/>
      <c r="J773" s="223"/>
      <c r="K773" s="223"/>
      <c r="L773" s="228"/>
      <c r="M773" s="229"/>
      <c r="N773" s="230"/>
      <c r="O773" s="230"/>
      <c r="P773" s="230"/>
      <c r="Q773" s="230"/>
      <c r="R773" s="230"/>
      <c r="S773" s="230"/>
      <c r="T773" s="23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2" t="s">
        <v>136</v>
      </c>
      <c r="AU773" s="232" t="s">
        <v>79</v>
      </c>
      <c r="AV773" s="13" t="s">
        <v>79</v>
      </c>
      <c r="AW773" s="13" t="s">
        <v>31</v>
      </c>
      <c r="AX773" s="13" t="s">
        <v>77</v>
      </c>
      <c r="AY773" s="232" t="s">
        <v>121</v>
      </c>
    </row>
    <row r="774" s="2" customFormat="1" ht="21.75" customHeight="1">
      <c r="A774" s="39"/>
      <c r="B774" s="40"/>
      <c r="C774" s="244" t="s">
        <v>1067</v>
      </c>
      <c r="D774" s="244" t="s">
        <v>479</v>
      </c>
      <c r="E774" s="245" t="s">
        <v>1068</v>
      </c>
      <c r="F774" s="246" t="s">
        <v>1069</v>
      </c>
      <c r="G774" s="247" t="s">
        <v>165</v>
      </c>
      <c r="H774" s="248">
        <v>2</v>
      </c>
      <c r="I774" s="249"/>
      <c r="J774" s="250">
        <f>ROUND(I774*H774,2)</f>
        <v>0</v>
      </c>
      <c r="K774" s="246" t="s">
        <v>127</v>
      </c>
      <c r="L774" s="251"/>
      <c r="M774" s="252" t="s">
        <v>19</v>
      </c>
      <c r="N774" s="253" t="s">
        <v>40</v>
      </c>
      <c r="O774" s="85"/>
      <c r="P774" s="210">
        <f>O774*H774</f>
        <v>0</v>
      </c>
      <c r="Q774" s="210">
        <v>0.0061000000000000004</v>
      </c>
      <c r="R774" s="210">
        <f>Q774*H774</f>
        <v>0.012200000000000001</v>
      </c>
      <c r="S774" s="210">
        <v>0</v>
      </c>
      <c r="T774" s="211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12" t="s">
        <v>185</v>
      </c>
      <c r="AT774" s="212" t="s">
        <v>479</v>
      </c>
      <c r="AU774" s="212" t="s">
        <v>79</v>
      </c>
      <c r="AY774" s="18" t="s">
        <v>121</v>
      </c>
      <c r="BE774" s="213">
        <f>IF(N774="základní",J774,0)</f>
        <v>0</v>
      </c>
      <c r="BF774" s="213">
        <f>IF(N774="snížená",J774,0)</f>
        <v>0</v>
      </c>
      <c r="BG774" s="213">
        <f>IF(N774="zákl. přenesená",J774,0)</f>
        <v>0</v>
      </c>
      <c r="BH774" s="213">
        <f>IF(N774="sníž. přenesená",J774,0)</f>
        <v>0</v>
      </c>
      <c r="BI774" s="213">
        <f>IF(N774="nulová",J774,0)</f>
        <v>0</v>
      </c>
      <c r="BJ774" s="18" t="s">
        <v>77</v>
      </c>
      <c r="BK774" s="213">
        <f>ROUND(I774*H774,2)</f>
        <v>0</v>
      </c>
      <c r="BL774" s="18" t="s">
        <v>128</v>
      </c>
      <c r="BM774" s="212" t="s">
        <v>1070</v>
      </c>
    </row>
    <row r="775" s="2" customFormat="1">
      <c r="A775" s="39"/>
      <c r="B775" s="40"/>
      <c r="C775" s="41"/>
      <c r="D775" s="214" t="s">
        <v>130</v>
      </c>
      <c r="E775" s="41"/>
      <c r="F775" s="215" t="s">
        <v>1069</v>
      </c>
      <c r="G775" s="41"/>
      <c r="H775" s="41"/>
      <c r="I775" s="216"/>
      <c r="J775" s="41"/>
      <c r="K775" s="41"/>
      <c r="L775" s="45"/>
      <c r="M775" s="217"/>
      <c r="N775" s="218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130</v>
      </c>
      <c r="AU775" s="18" t="s">
        <v>79</v>
      </c>
    </row>
    <row r="776" s="2" customFormat="1">
      <c r="A776" s="39"/>
      <c r="B776" s="40"/>
      <c r="C776" s="41"/>
      <c r="D776" s="214" t="s">
        <v>134</v>
      </c>
      <c r="E776" s="41"/>
      <c r="F776" s="221" t="s">
        <v>1071</v>
      </c>
      <c r="G776" s="41"/>
      <c r="H776" s="41"/>
      <c r="I776" s="216"/>
      <c r="J776" s="41"/>
      <c r="K776" s="41"/>
      <c r="L776" s="45"/>
      <c r="M776" s="217"/>
      <c r="N776" s="218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134</v>
      </c>
      <c r="AU776" s="18" t="s">
        <v>79</v>
      </c>
    </row>
    <row r="777" s="2" customFormat="1" ht="24.15" customHeight="1">
      <c r="A777" s="39"/>
      <c r="B777" s="40"/>
      <c r="C777" s="201" t="s">
        <v>1072</v>
      </c>
      <c r="D777" s="201" t="s">
        <v>123</v>
      </c>
      <c r="E777" s="202" t="s">
        <v>1073</v>
      </c>
      <c r="F777" s="203" t="s">
        <v>1074</v>
      </c>
      <c r="G777" s="204" t="s">
        <v>682</v>
      </c>
      <c r="H777" s="205">
        <v>20</v>
      </c>
      <c r="I777" s="206"/>
      <c r="J777" s="207">
        <f>ROUND(I777*H777,2)</f>
        <v>0</v>
      </c>
      <c r="K777" s="203" t="s">
        <v>127</v>
      </c>
      <c r="L777" s="45"/>
      <c r="M777" s="208" t="s">
        <v>19</v>
      </c>
      <c r="N777" s="209" t="s">
        <v>40</v>
      </c>
      <c r="O777" s="85"/>
      <c r="P777" s="210">
        <f>O777*H777</f>
        <v>0</v>
      </c>
      <c r="Q777" s="210">
        <v>0.00020000000000000001</v>
      </c>
      <c r="R777" s="210">
        <f>Q777*H777</f>
        <v>0.0040000000000000001</v>
      </c>
      <c r="S777" s="210">
        <v>0</v>
      </c>
      <c r="T777" s="211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12" t="s">
        <v>128</v>
      </c>
      <c r="AT777" s="212" t="s">
        <v>123</v>
      </c>
      <c r="AU777" s="212" t="s">
        <v>79</v>
      </c>
      <c r="AY777" s="18" t="s">
        <v>121</v>
      </c>
      <c r="BE777" s="213">
        <f>IF(N777="základní",J777,0)</f>
        <v>0</v>
      </c>
      <c r="BF777" s="213">
        <f>IF(N777="snížená",J777,0)</f>
        <v>0</v>
      </c>
      <c r="BG777" s="213">
        <f>IF(N777="zákl. přenesená",J777,0)</f>
        <v>0</v>
      </c>
      <c r="BH777" s="213">
        <f>IF(N777="sníž. přenesená",J777,0)</f>
        <v>0</v>
      </c>
      <c r="BI777" s="213">
        <f>IF(N777="nulová",J777,0)</f>
        <v>0</v>
      </c>
      <c r="BJ777" s="18" t="s">
        <v>77</v>
      </c>
      <c r="BK777" s="213">
        <f>ROUND(I777*H777,2)</f>
        <v>0</v>
      </c>
      <c r="BL777" s="18" t="s">
        <v>128</v>
      </c>
      <c r="BM777" s="212" t="s">
        <v>1075</v>
      </c>
    </row>
    <row r="778" s="2" customFormat="1">
      <c r="A778" s="39"/>
      <c r="B778" s="40"/>
      <c r="C778" s="41"/>
      <c r="D778" s="214" t="s">
        <v>130</v>
      </c>
      <c r="E778" s="41"/>
      <c r="F778" s="215" t="s">
        <v>1076</v>
      </c>
      <c r="G778" s="41"/>
      <c r="H778" s="41"/>
      <c r="I778" s="216"/>
      <c r="J778" s="41"/>
      <c r="K778" s="41"/>
      <c r="L778" s="45"/>
      <c r="M778" s="217"/>
      <c r="N778" s="218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130</v>
      </c>
      <c r="AU778" s="18" t="s">
        <v>79</v>
      </c>
    </row>
    <row r="779" s="2" customFormat="1">
      <c r="A779" s="39"/>
      <c r="B779" s="40"/>
      <c r="C779" s="41"/>
      <c r="D779" s="219" t="s">
        <v>132</v>
      </c>
      <c r="E779" s="41"/>
      <c r="F779" s="220" t="s">
        <v>1077</v>
      </c>
      <c r="G779" s="41"/>
      <c r="H779" s="41"/>
      <c r="I779" s="216"/>
      <c r="J779" s="41"/>
      <c r="K779" s="41"/>
      <c r="L779" s="45"/>
      <c r="M779" s="217"/>
      <c r="N779" s="218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132</v>
      </c>
      <c r="AU779" s="18" t="s">
        <v>79</v>
      </c>
    </row>
    <row r="780" s="2" customFormat="1">
      <c r="A780" s="39"/>
      <c r="B780" s="40"/>
      <c r="C780" s="41"/>
      <c r="D780" s="214" t="s">
        <v>134</v>
      </c>
      <c r="E780" s="41"/>
      <c r="F780" s="221" t="s">
        <v>1078</v>
      </c>
      <c r="G780" s="41"/>
      <c r="H780" s="41"/>
      <c r="I780" s="216"/>
      <c r="J780" s="41"/>
      <c r="K780" s="41"/>
      <c r="L780" s="45"/>
      <c r="M780" s="217"/>
      <c r="N780" s="218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134</v>
      </c>
      <c r="AU780" s="18" t="s">
        <v>79</v>
      </c>
    </row>
    <row r="781" s="13" customFormat="1">
      <c r="A781" s="13"/>
      <c r="B781" s="222"/>
      <c r="C781" s="223"/>
      <c r="D781" s="214" t="s">
        <v>136</v>
      </c>
      <c r="E781" s="224" t="s">
        <v>19</v>
      </c>
      <c r="F781" s="225" t="s">
        <v>1079</v>
      </c>
      <c r="G781" s="223"/>
      <c r="H781" s="226">
        <v>20</v>
      </c>
      <c r="I781" s="227"/>
      <c r="J781" s="223"/>
      <c r="K781" s="223"/>
      <c r="L781" s="228"/>
      <c r="M781" s="229"/>
      <c r="N781" s="230"/>
      <c r="O781" s="230"/>
      <c r="P781" s="230"/>
      <c r="Q781" s="230"/>
      <c r="R781" s="230"/>
      <c r="S781" s="230"/>
      <c r="T781" s="231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2" t="s">
        <v>136</v>
      </c>
      <c r="AU781" s="232" t="s">
        <v>79</v>
      </c>
      <c r="AV781" s="13" t="s">
        <v>79</v>
      </c>
      <c r="AW781" s="13" t="s">
        <v>31</v>
      </c>
      <c r="AX781" s="13" t="s">
        <v>77</v>
      </c>
      <c r="AY781" s="232" t="s">
        <v>121</v>
      </c>
    </row>
    <row r="782" s="2" customFormat="1" ht="16.5" customHeight="1">
      <c r="A782" s="39"/>
      <c r="B782" s="40"/>
      <c r="C782" s="201" t="s">
        <v>1080</v>
      </c>
      <c r="D782" s="201" t="s">
        <v>123</v>
      </c>
      <c r="E782" s="202" t="s">
        <v>1081</v>
      </c>
      <c r="F782" s="203" t="s">
        <v>1082</v>
      </c>
      <c r="G782" s="204" t="s">
        <v>682</v>
      </c>
      <c r="H782" s="205">
        <v>20</v>
      </c>
      <c r="I782" s="206"/>
      <c r="J782" s="207">
        <f>ROUND(I782*H782,2)</f>
        <v>0</v>
      </c>
      <c r="K782" s="203" t="s">
        <v>127</v>
      </c>
      <c r="L782" s="45"/>
      <c r="M782" s="208" t="s">
        <v>19</v>
      </c>
      <c r="N782" s="209" t="s">
        <v>40</v>
      </c>
      <c r="O782" s="85"/>
      <c r="P782" s="210">
        <f>O782*H782</f>
        <v>0</v>
      </c>
      <c r="Q782" s="210">
        <v>0</v>
      </c>
      <c r="R782" s="210">
        <f>Q782*H782</f>
        <v>0</v>
      </c>
      <c r="S782" s="210">
        <v>0</v>
      </c>
      <c r="T782" s="211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12" t="s">
        <v>128</v>
      </c>
      <c r="AT782" s="212" t="s">
        <v>123</v>
      </c>
      <c r="AU782" s="212" t="s">
        <v>79</v>
      </c>
      <c r="AY782" s="18" t="s">
        <v>121</v>
      </c>
      <c r="BE782" s="213">
        <f>IF(N782="základní",J782,0)</f>
        <v>0</v>
      </c>
      <c r="BF782" s="213">
        <f>IF(N782="snížená",J782,0)</f>
        <v>0</v>
      </c>
      <c r="BG782" s="213">
        <f>IF(N782="zákl. přenesená",J782,0)</f>
        <v>0</v>
      </c>
      <c r="BH782" s="213">
        <f>IF(N782="sníž. přenesená",J782,0)</f>
        <v>0</v>
      </c>
      <c r="BI782" s="213">
        <f>IF(N782="nulová",J782,0)</f>
        <v>0</v>
      </c>
      <c r="BJ782" s="18" t="s">
        <v>77</v>
      </c>
      <c r="BK782" s="213">
        <f>ROUND(I782*H782,2)</f>
        <v>0</v>
      </c>
      <c r="BL782" s="18" t="s">
        <v>128</v>
      </c>
      <c r="BM782" s="212" t="s">
        <v>1083</v>
      </c>
    </row>
    <row r="783" s="2" customFormat="1">
      <c r="A783" s="39"/>
      <c r="B783" s="40"/>
      <c r="C783" s="41"/>
      <c r="D783" s="214" t="s">
        <v>130</v>
      </c>
      <c r="E783" s="41"/>
      <c r="F783" s="215" t="s">
        <v>1084</v>
      </c>
      <c r="G783" s="41"/>
      <c r="H783" s="41"/>
      <c r="I783" s="216"/>
      <c r="J783" s="41"/>
      <c r="K783" s="41"/>
      <c r="L783" s="45"/>
      <c r="M783" s="217"/>
      <c r="N783" s="218"/>
      <c r="O783" s="85"/>
      <c r="P783" s="85"/>
      <c r="Q783" s="85"/>
      <c r="R783" s="85"/>
      <c r="S783" s="85"/>
      <c r="T783" s="86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130</v>
      </c>
      <c r="AU783" s="18" t="s">
        <v>79</v>
      </c>
    </row>
    <row r="784" s="2" customFormat="1">
      <c r="A784" s="39"/>
      <c r="B784" s="40"/>
      <c r="C784" s="41"/>
      <c r="D784" s="219" t="s">
        <v>132</v>
      </c>
      <c r="E784" s="41"/>
      <c r="F784" s="220" t="s">
        <v>1085</v>
      </c>
      <c r="G784" s="41"/>
      <c r="H784" s="41"/>
      <c r="I784" s="216"/>
      <c r="J784" s="41"/>
      <c r="K784" s="41"/>
      <c r="L784" s="45"/>
      <c r="M784" s="217"/>
      <c r="N784" s="218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132</v>
      </c>
      <c r="AU784" s="18" t="s">
        <v>79</v>
      </c>
    </row>
    <row r="785" s="2" customFormat="1">
      <c r="A785" s="39"/>
      <c r="B785" s="40"/>
      <c r="C785" s="41"/>
      <c r="D785" s="214" t="s">
        <v>134</v>
      </c>
      <c r="E785" s="41"/>
      <c r="F785" s="221" t="s">
        <v>1078</v>
      </c>
      <c r="G785" s="41"/>
      <c r="H785" s="41"/>
      <c r="I785" s="216"/>
      <c r="J785" s="41"/>
      <c r="K785" s="41"/>
      <c r="L785" s="45"/>
      <c r="M785" s="217"/>
      <c r="N785" s="218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134</v>
      </c>
      <c r="AU785" s="18" t="s">
        <v>79</v>
      </c>
    </row>
    <row r="786" s="13" customFormat="1">
      <c r="A786" s="13"/>
      <c r="B786" s="222"/>
      <c r="C786" s="223"/>
      <c r="D786" s="214" t="s">
        <v>136</v>
      </c>
      <c r="E786" s="224" t="s">
        <v>19</v>
      </c>
      <c r="F786" s="225" t="s">
        <v>1086</v>
      </c>
      <c r="G786" s="223"/>
      <c r="H786" s="226">
        <v>20</v>
      </c>
      <c r="I786" s="227"/>
      <c r="J786" s="223"/>
      <c r="K786" s="223"/>
      <c r="L786" s="228"/>
      <c r="M786" s="229"/>
      <c r="N786" s="230"/>
      <c r="O786" s="230"/>
      <c r="P786" s="230"/>
      <c r="Q786" s="230"/>
      <c r="R786" s="230"/>
      <c r="S786" s="230"/>
      <c r="T786" s="23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2" t="s">
        <v>136</v>
      </c>
      <c r="AU786" s="232" t="s">
        <v>79</v>
      </c>
      <c r="AV786" s="13" t="s">
        <v>79</v>
      </c>
      <c r="AW786" s="13" t="s">
        <v>31</v>
      </c>
      <c r="AX786" s="13" t="s">
        <v>77</v>
      </c>
      <c r="AY786" s="232" t="s">
        <v>121</v>
      </c>
    </row>
    <row r="787" s="2" customFormat="1" ht="24.15" customHeight="1">
      <c r="A787" s="39"/>
      <c r="B787" s="40"/>
      <c r="C787" s="201" t="s">
        <v>1087</v>
      </c>
      <c r="D787" s="201" t="s">
        <v>123</v>
      </c>
      <c r="E787" s="202" t="s">
        <v>1088</v>
      </c>
      <c r="F787" s="203" t="s">
        <v>1089</v>
      </c>
      <c r="G787" s="204" t="s">
        <v>682</v>
      </c>
      <c r="H787" s="205">
        <v>223</v>
      </c>
      <c r="I787" s="206"/>
      <c r="J787" s="207">
        <f>ROUND(I787*H787,2)</f>
        <v>0</v>
      </c>
      <c r="K787" s="203" t="s">
        <v>127</v>
      </c>
      <c r="L787" s="45"/>
      <c r="M787" s="208" t="s">
        <v>19</v>
      </c>
      <c r="N787" s="209" t="s">
        <v>40</v>
      </c>
      <c r="O787" s="85"/>
      <c r="P787" s="210">
        <f>O787*H787</f>
        <v>0</v>
      </c>
      <c r="Q787" s="210">
        <v>1.0000000000000001E-05</v>
      </c>
      <c r="R787" s="210">
        <f>Q787*H787</f>
        <v>0.0022300000000000002</v>
      </c>
      <c r="S787" s="210">
        <v>0</v>
      </c>
      <c r="T787" s="211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12" t="s">
        <v>128</v>
      </c>
      <c r="AT787" s="212" t="s">
        <v>123</v>
      </c>
      <c r="AU787" s="212" t="s">
        <v>79</v>
      </c>
      <c r="AY787" s="18" t="s">
        <v>121</v>
      </c>
      <c r="BE787" s="213">
        <f>IF(N787="základní",J787,0)</f>
        <v>0</v>
      </c>
      <c r="BF787" s="213">
        <f>IF(N787="snížená",J787,0)</f>
        <v>0</v>
      </c>
      <c r="BG787" s="213">
        <f>IF(N787="zákl. přenesená",J787,0)</f>
        <v>0</v>
      </c>
      <c r="BH787" s="213">
        <f>IF(N787="sníž. přenesená",J787,0)</f>
        <v>0</v>
      </c>
      <c r="BI787" s="213">
        <f>IF(N787="nulová",J787,0)</f>
        <v>0</v>
      </c>
      <c r="BJ787" s="18" t="s">
        <v>77</v>
      </c>
      <c r="BK787" s="213">
        <f>ROUND(I787*H787,2)</f>
        <v>0</v>
      </c>
      <c r="BL787" s="18" t="s">
        <v>128</v>
      </c>
      <c r="BM787" s="212" t="s">
        <v>1090</v>
      </c>
    </row>
    <row r="788" s="2" customFormat="1">
      <c r="A788" s="39"/>
      <c r="B788" s="40"/>
      <c r="C788" s="41"/>
      <c r="D788" s="214" t="s">
        <v>130</v>
      </c>
      <c r="E788" s="41"/>
      <c r="F788" s="215" t="s">
        <v>1091</v>
      </c>
      <c r="G788" s="41"/>
      <c r="H788" s="41"/>
      <c r="I788" s="216"/>
      <c r="J788" s="41"/>
      <c r="K788" s="41"/>
      <c r="L788" s="45"/>
      <c r="M788" s="217"/>
      <c r="N788" s="218"/>
      <c r="O788" s="85"/>
      <c r="P788" s="85"/>
      <c r="Q788" s="85"/>
      <c r="R788" s="85"/>
      <c r="S788" s="85"/>
      <c r="T788" s="86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130</v>
      </c>
      <c r="AU788" s="18" t="s">
        <v>79</v>
      </c>
    </row>
    <row r="789" s="2" customFormat="1">
      <c r="A789" s="39"/>
      <c r="B789" s="40"/>
      <c r="C789" s="41"/>
      <c r="D789" s="219" t="s">
        <v>132</v>
      </c>
      <c r="E789" s="41"/>
      <c r="F789" s="220" t="s">
        <v>1092</v>
      </c>
      <c r="G789" s="41"/>
      <c r="H789" s="41"/>
      <c r="I789" s="216"/>
      <c r="J789" s="41"/>
      <c r="K789" s="41"/>
      <c r="L789" s="45"/>
      <c r="M789" s="217"/>
      <c r="N789" s="218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132</v>
      </c>
      <c r="AU789" s="18" t="s">
        <v>79</v>
      </c>
    </row>
    <row r="790" s="13" customFormat="1">
      <c r="A790" s="13"/>
      <c r="B790" s="222"/>
      <c r="C790" s="223"/>
      <c r="D790" s="214" t="s">
        <v>136</v>
      </c>
      <c r="E790" s="224" t="s">
        <v>19</v>
      </c>
      <c r="F790" s="225" t="s">
        <v>1093</v>
      </c>
      <c r="G790" s="223"/>
      <c r="H790" s="226">
        <v>22</v>
      </c>
      <c r="I790" s="227"/>
      <c r="J790" s="223"/>
      <c r="K790" s="223"/>
      <c r="L790" s="228"/>
      <c r="M790" s="229"/>
      <c r="N790" s="230"/>
      <c r="O790" s="230"/>
      <c r="P790" s="230"/>
      <c r="Q790" s="230"/>
      <c r="R790" s="230"/>
      <c r="S790" s="230"/>
      <c r="T790" s="231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2" t="s">
        <v>136</v>
      </c>
      <c r="AU790" s="232" t="s">
        <v>79</v>
      </c>
      <c r="AV790" s="13" t="s">
        <v>79</v>
      </c>
      <c r="AW790" s="13" t="s">
        <v>31</v>
      </c>
      <c r="AX790" s="13" t="s">
        <v>69</v>
      </c>
      <c r="AY790" s="232" t="s">
        <v>121</v>
      </c>
    </row>
    <row r="791" s="13" customFormat="1">
      <c r="A791" s="13"/>
      <c r="B791" s="222"/>
      <c r="C791" s="223"/>
      <c r="D791" s="214" t="s">
        <v>136</v>
      </c>
      <c r="E791" s="224" t="s">
        <v>19</v>
      </c>
      <c r="F791" s="225" t="s">
        <v>1094</v>
      </c>
      <c r="G791" s="223"/>
      <c r="H791" s="226">
        <v>46</v>
      </c>
      <c r="I791" s="227"/>
      <c r="J791" s="223"/>
      <c r="K791" s="223"/>
      <c r="L791" s="228"/>
      <c r="M791" s="229"/>
      <c r="N791" s="230"/>
      <c r="O791" s="230"/>
      <c r="P791" s="230"/>
      <c r="Q791" s="230"/>
      <c r="R791" s="230"/>
      <c r="S791" s="230"/>
      <c r="T791" s="23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2" t="s">
        <v>136</v>
      </c>
      <c r="AU791" s="232" t="s">
        <v>79</v>
      </c>
      <c r="AV791" s="13" t="s">
        <v>79</v>
      </c>
      <c r="AW791" s="13" t="s">
        <v>31</v>
      </c>
      <c r="AX791" s="13" t="s">
        <v>69</v>
      </c>
      <c r="AY791" s="232" t="s">
        <v>121</v>
      </c>
    </row>
    <row r="792" s="13" customFormat="1">
      <c r="A792" s="13"/>
      <c r="B792" s="222"/>
      <c r="C792" s="223"/>
      <c r="D792" s="214" t="s">
        <v>136</v>
      </c>
      <c r="E792" s="224" t="s">
        <v>19</v>
      </c>
      <c r="F792" s="225" t="s">
        <v>1095</v>
      </c>
      <c r="G792" s="223"/>
      <c r="H792" s="226">
        <v>155</v>
      </c>
      <c r="I792" s="227"/>
      <c r="J792" s="223"/>
      <c r="K792" s="223"/>
      <c r="L792" s="228"/>
      <c r="M792" s="229"/>
      <c r="N792" s="230"/>
      <c r="O792" s="230"/>
      <c r="P792" s="230"/>
      <c r="Q792" s="230"/>
      <c r="R792" s="230"/>
      <c r="S792" s="230"/>
      <c r="T792" s="23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2" t="s">
        <v>136</v>
      </c>
      <c r="AU792" s="232" t="s">
        <v>79</v>
      </c>
      <c r="AV792" s="13" t="s">
        <v>79</v>
      </c>
      <c r="AW792" s="13" t="s">
        <v>31</v>
      </c>
      <c r="AX792" s="13" t="s">
        <v>69</v>
      </c>
      <c r="AY792" s="232" t="s">
        <v>121</v>
      </c>
    </row>
    <row r="793" s="14" customFormat="1">
      <c r="A793" s="14"/>
      <c r="B793" s="233"/>
      <c r="C793" s="234"/>
      <c r="D793" s="214" t="s">
        <v>136</v>
      </c>
      <c r="E793" s="235" t="s">
        <v>19</v>
      </c>
      <c r="F793" s="236" t="s">
        <v>146</v>
      </c>
      <c r="G793" s="234"/>
      <c r="H793" s="237">
        <v>223</v>
      </c>
      <c r="I793" s="238"/>
      <c r="J793" s="234"/>
      <c r="K793" s="234"/>
      <c r="L793" s="239"/>
      <c r="M793" s="240"/>
      <c r="N793" s="241"/>
      <c r="O793" s="241"/>
      <c r="P793" s="241"/>
      <c r="Q793" s="241"/>
      <c r="R793" s="241"/>
      <c r="S793" s="241"/>
      <c r="T793" s="242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3" t="s">
        <v>136</v>
      </c>
      <c r="AU793" s="243" t="s">
        <v>79</v>
      </c>
      <c r="AV793" s="14" t="s">
        <v>128</v>
      </c>
      <c r="AW793" s="14" t="s">
        <v>31</v>
      </c>
      <c r="AX793" s="14" t="s">
        <v>77</v>
      </c>
      <c r="AY793" s="243" t="s">
        <v>121</v>
      </c>
    </row>
    <row r="794" s="2" customFormat="1" ht="24.15" customHeight="1">
      <c r="A794" s="39"/>
      <c r="B794" s="40"/>
      <c r="C794" s="201" t="s">
        <v>1096</v>
      </c>
      <c r="D794" s="201" t="s">
        <v>123</v>
      </c>
      <c r="E794" s="202" t="s">
        <v>1097</v>
      </c>
      <c r="F794" s="203" t="s">
        <v>1098</v>
      </c>
      <c r="G794" s="204" t="s">
        <v>682</v>
      </c>
      <c r="H794" s="205">
        <v>223</v>
      </c>
      <c r="I794" s="206"/>
      <c r="J794" s="207">
        <f>ROUND(I794*H794,2)</f>
        <v>0</v>
      </c>
      <c r="K794" s="203" t="s">
        <v>127</v>
      </c>
      <c r="L794" s="45"/>
      <c r="M794" s="208" t="s">
        <v>19</v>
      </c>
      <c r="N794" s="209" t="s">
        <v>40</v>
      </c>
      <c r="O794" s="85"/>
      <c r="P794" s="210">
        <f>O794*H794</f>
        <v>0</v>
      </c>
      <c r="Q794" s="210">
        <v>0.00034000000000000002</v>
      </c>
      <c r="R794" s="210">
        <f>Q794*H794</f>
        <v>0.075819999999999999</v>
      </c>
      <c r="S794" s="210">
        <v>0</v>
      </c>
      <c r="T794" s="211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12" t="s">
        <v>128</v>
      </c>
      <c r="AT794" s="212" t="s">
        <v>123</v>
      </c>
      <c r="AU794" s="212" t="s">
        <v>79</v>
      </c>
      <c r="AY794" s="18" t="s">
        <v>121</v>
      </c>
      <c r="BE794" s="213">
        <f>IF(N794="základní",J794,0)</f>
        <v>0</v>
      </c>
      <c r="BF794" s="213">
        <f>IF(N794="snížená",J794,0)</f>
        <v>0</v>
      </c>
      <c r="BG794" s="213">
        <f>IF(N794="zákl. přenesená",J794,0)</f>
        <v>0</v>
      </c>
      <c r="BH794" s="213">
        <f>IF(N794="sníž. přenesená",J794,0)</f>
        <v>0</v>
      </c>
      <c r="BI794" s="213">
        <f>IF(N794="nulová",J794,0)</f>
        <v>0</v>
      </c>
      <c r="BJ794" s="18" t="s">
        <v>77</v>
      </c>
      <c r="BK794" s="213">
        <f>ROUND(I794*H794,2)</f>
        <v>0</v>
      </c>
      <c r="BL794" s="18" t="s">
        <v>128</v>
      </c>
      <c r="BM794" s="212" t="s">
        <v>1099</v>
      </c>
    </row>
    <row r="795" s="2" customFormat="1">
      <c r="A795" s="39"/>
      <c r="B795" s="40"/>
      <c r="C795" s="41"/>
      <c r="D795" s="214" t="s">
        <v>130</v>
      </c>
      <c r="E795" s="41"/>
      <c r="F795" s="215" t="s">
        <v>1100</v>
      </c>
      <c r="G795" s="41"/>
      <c r="H795" s="41"/>
      <c r="I795" s="216"/>
      <c r="J795" s="41"/>
      <c r="K795" s="41"/>
      <c r="L795" s="45"/>
      <c r="M795" s="217"/>
      <c r="N795" s="218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130</v>
      </c>
      <c r="AU795" s="18" t="s">
        <v>79</v>
      </c>
    </row>
    <row r="796" s="2" customFormat="1">
      <c r="A796" s="39"/>
      <c r="B796" s="40"/>
      <c r="C796" s="41"/>
      <c r="D796" s="219" t="s">
        <v>132</v>
      </c>
      <c r="E796" s="41"/>
      <c r="F796" s="220" t="s">
        <v>1101</v>
      </c>
      <c r="G796" s="41"/>
      <c r="H796" s="41"/>
      <c r="I796" s="216"/>
      <c r="J796" s="41"/>
      <c r="K796" s="41"/>
      <c r="L796" s="45"/>
      <c r="M796" s="217"/>
      <c r="N796" s="218"/>
      <c r="O796" s="85"/>
      <c r="P796" s="85"/>
      <c r="Q796" s="85"/>
      <c r="R796" s="85"/>
      <c r="S796" s="85"/>
      <c r="T796" s="86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132</v>
      </c>
      <c r="AU796" s="18" t="s">
        <v>79</v>
      </c>
    </row>
    <row r="797" s="2" customFormat="1">
      <c r="A797" s="39"/>
      <c r="B797" s="40"/>
      <c r="C797" s="41"/>
      <c r="D797" s="214" t="s">
        <v>134</v>
      </c>
      <c r="E797" s="41"/>
      <c r="F797" s="221" t="s">
        <v>1102</v>
      </c>
      <c r="G797" s="41"/>
      <c r="H797" s="41"/>
      <c r="I797" s="216"/>
      <c r="J797" s="41"/>
      <c r="K797" s="41"/>
      <c r="L797" s="45"/>
      <c r="M797" s="217"/>
      <c r="N797" s="218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134</v>
      </c>
      <c r="AU797" s="18" t="s">
        <v>79</v>
      </c>
    </row>
    <row r="798" s="13" customFormat="1">
      <c r="A798" s="13"/>
      <c r="B798" s="222"/>
      <c r="C798" s="223"/>
      <c r="D798" s="214" t="s">
        <v>136</v>
      </c>
      <c r="E798" s="224" t="s">
        <v>19</v>
      </c>
      <c r="F798" s="225" t="s">
        <v>1103</v>
      </c>
      <c r="G798" s="223"/>
      <c r="H798" s="226">
        <v>223</v>
      </c>
      <c r="I798" s="227"/>
      <c r="J798" s="223"/>
      <c r="K798" s="223"/>
      <c r="L798" s="228"/>
      <c r="M798" s="229"/>
      <c r="N798" s="230"/>
      <c r="O798" s="230"/>
      <c r="P798" s="230"/>
      <c r="Q798" s="230"/>
      <c r="R798" s="230"/>
      <c r="S798" s="230"/>
      <c r="T798" s="231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2" t="s">
        <v>136</v>
      </c>
      <c r="AU798" s="232" t="s">
        <v>79</v>
      </c>
      <c r="AV798" s="13" t="s">
        <v>79</v>
      </c>
      <c r="AW798" s="13" t="s">
        <v>31</v>
      </c>
      <c r="AX798" s="13" t="s">
        <v>77</v>
      </c>
      <c r="AY798" s="232" t="s">
        <v>121</v>
      </c>
    </row>
    <row r="799" s="2" customFormat="1" ht="33" customHeight="1">
      <c r="A799" s="39"/>
      <c r="B799" s="40"/>
      <c r="C799" s="201" t="s">
        <v>1104</v>
      </c>
      <c r="D799" s="201" t="s">
        <v>123</v>
      </c>
      <c r="E799" s="202" t="s">
        <v>1105</v>
      </c>
      <c r="F799" s="203" t="s">
        <v>1106</v>
      </c>
      <c r="G799" s="204" t="s">
        <v>165</v>
      </c>
      <c r="H799" s="205">
        <v>1</v>
      </c>
      <c r="I799" s="206"/>
      <c r="J799" s="207">
        <f>ROUND(I799*H799,2)</f>
        <v>0</v>
      </c>
      <c r="K799" s="203" t="s">
        <v>127</v>
      </c>
      <c r="L799" s="45"/>
      <c r="M799" s="208" t="s">
        <v>19</v>
      </c>
      <c r="N799" s="209" t="s">
        <v>40</v>
      </c>
      <c r="O799" s="85"/>
      <c r="P799" s="210">
        <f>O799*H799</f>
        <v>0</v>
      </c>
      <c r="Q799" s="210">
        <v>9.8949999999999996</v>
      </c>
      <c r="R799" s="210">
        <f>Q799*H799</f>
        <v>9.8949999999999996</v>
      </c>
      <c r="S799" s="210">
        <v>0</v>
      </c>
      <c r="T799" s="211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12" t="s">
        <v>128</v>
      </c>
      <c r="AT799" s="212" t="s">
        <v>123</v>
      </c>
      <c r="AU799" s="212" t="s">
        <v>79</v>
      </c>
      <c r="AY799" s="18" t="s">
        <v>121</v>
      </c>
      <c r="BE799" s="213">
        <f>IF(N799="základní",J799,0)</f>
        <v>0</v>
      </c>
      <c r="BF799" s="213">
        <f>IF(N799="snížená",J799,0)</f>
        <v>0</v>
      </c>
      <c r="BG799" s="213">
        <f>IF(N799="zákl. přenesená",J799,0)</f>
        <v>0</v>
      </c>
      <c r="BH799" s="213">
        <f>IF(N799="sníž. přenesená",J799,0)</f>
        <v>0</v>
      </c>
      <c r="BI799" s="213">
        <f>IF(N799="nulová",J799,0)</f>
        <v>0</v>
      </c>
      <c r="BJ799" s="18" t="s">
        <v>77</v>
      </c>
      <c r="BK799" s="213">
        <f>ROUND(I799*H799,2)</f>
        <v>0</v>
      </c>
      <c r="BL799" s="18" t="s">
        <v>128</v>
      </c>
      <c r="BM799" s="212" t="s">
        <v>1107</v>
      </c>
    </row>
    <row r="800" s="2" customFormat="1">
      <c r="A800" s="39"/>
      <c r="B800" s="40"/>
      <c r="C800" s="41"/>
      <c r="D800" s="214" t="s">
        <v>130</v>
      </c>
      <c r="E800" s="41"/>
      <c r="F800" s="215" t="s">
        <v>1108</v>
      </c>
      <c r="G800" s="41"/>
      <c r="H800" s="41"/>
      <c r="I800" s="216"/>
      <c r="J800" s="41"/>
      <c r="K800" s="41"/>
      <c r="L800" s="45"/>
      <c r="M800" s="217"/>
      <c r="N800" s="218"/>
      <c r="O800" s="85"/>
      <c r="P800" s="85"/>
      <c r="Q800" s="85"/>
      <c r="R800" s="85"/>
      <c r="S800" s="85"/>
      <c r="T800" s="86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130</v>
      </c>
      <c r="AU800" s="18" t="s">
        <v>79</v>
      </c>
    </row>
    <row r="801" s="2" customFormat="1">
      <c r="A801" s="39"/>
      <c r="B801" s="40"/>
      <c r="C801" s="41"/>
      <c r="D801" s="219" t="s">
        <v>132</v>
      </c>
      <c r="E801" s="41"/>
      <c r="F801" s="220" t="s">
        <v>1109</v>
      </c>
      <c r="G801" s="41"/>
      <c r="H801" s="41"/>
      <c r="I801" s="216"/>
      <c r="J801" s="41"/>
      <c r="K801" s="41"/>
      <c r="L801" s="45"/>
      <c r="M801" s="217"/>
      <c r="N801" s="218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132</v>
      </c>
      <c r="AU801" s="18" t="s">
        <v>79</v>
      </c>
    </row>
    <row r="802" s="2" customFormat="1">
      <c r="A802" s="39"/>
      <c r="B802" s="40"/>
      <c r="C802" s="41"/>
      <c r="D802" s="214" t="s">
        <v>134</v>
      </c>
      <c r="E802" s="41"/>
      <c r="F802" s="221" t="s">
        <v>1110</v>
      </c>
      <c r="G802" s="41"/>
      <c r="H802" s="41"/>
      <c r="I802" s="216"/>
      <c r="J802" s="41"/>
      <c r="K802" s="41"/>
      <c r="L802" s="45"/>
      <c r="M802" s="217"/>
      <c r="N802" s="218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134</v>
      </c>
      <c r="AU802" s="18" t="s">
        <v>79</v>
      </c>
    </row>
    <row r="803" s="13" customFormat="1">
      <c r="A803" s="13"/>
      <c r="B803" s="222"/>
      <c r="C803" s="223"/>
      <c r="D803" s="214" t="s">
        <v>136</v>
      </c>
      <c r="E803" s="224" t="s">
        <v>19</v>
      </c>
      <c r="F803" s="225" t="s">
        <v>1111</v>
      </c>
      <c r="G803" s="223"/>
      <c r="H803" s="226">
        <v>1</v>
      </c>
      <c r="I803" s="227"/>
      <c r="J803" s="223"/>
      <c r="K803" s="223"/>
      <c r="L803" s="228"/>
      <c r="M803" s="229"/>
      <c r="N803" s="230"/>
      <c r="O803" s="230"/>
      <c r="P803" s="230"/>
      <c r="Q803" s="230"/>
      <c r="R803" s="230"/>
      <c r="S803" s="230"/>
      <c r="T803" s="23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2" t="s">
        <v>136</v>
      </c>
      <c r="AU803" s="232" t="s">
        <v>79</v>
      </c>
      <c r="AV803" s="13" t="s">
        <v>79</v>
      </c>
      <c r="AW803" s="13" t="s">
        <v>31</v>
      </c>
      <c r="AX803" s="13" t="s">
        <v>77</v>
      </c>
      <c r="AY803" s="232" t="s">
        <v>121</v>
      </c>
    </row>
    <row r="804" s="2" customFormat="1" ht="24.15" customHeight="1">
      <c r="A804" s="39"/>
      <c r="B804" s="40"/>
      <c r="C804" s="201" t="s">
        <v>1112</v>
      </c>
      <c r="D804" s="201" t="s">
        <v>123</v>
      </c>
      <c r="E804" s="202" t="s">
        <v>1113</v>
      </c>
      <c r="F804" s="203" t="s">
        <v>1114</v>
      </c>
      <c r="G804" s="204" t="s">
        <v>283</v>
      </c>
      <c r="H804" s="205">
        <v>47.460000000000001</v>
      </c>
      <c r="I804" s="206"/>
      <c r="J804" s="207">
        <f>ROUND(I804*H804,2)</f>
        <v>0</v>
      </c>
      <c r="K804" s="203" t="s">
        <v>127</v>
      </c>
      <c r="L804" s="45"/>
      <c r="M804" s="208" t="s">
        <v>19</v>
      </c>
      <c r="N804" s="209" t="s">
        <v>40</v>
      </c>
      <c r="O804" s="85"/>
      <c r="P804" s="210">
        <f>O804*H804</f>
        <v>0</v>
      </c>
      <c r="Q804" s="210">
        <v>2.5122499999999999</v>
      </c>
      <c r="R804" s="210">
        <f>Q804*H804</f>
        <v>119.231385</v>
      </c>
      <c r="S804" s="210">
        <v>0</v>
      </c>
      <c r="T804" s="211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12" t="s">
        <v>128</v>
      </c>
      <c r="AT804" s="212" t="s">
        <v>123</v>
      </c>
      <c r="AU804" s="212" t="s">
        <v>79</v>
      </c>
      <c r="AY804" s="18" t="s">
        <v>121</v>
      </c>
      <c r="BE804" s="213">
        <f>IF(N804="základní",J804,0)</f>
        <v>0</v>
      </c>
      <c r="BF804" s="213">
        <f>IF(N804="snížená",J804,0)</f>
        <v>0</v>
      </c>
      <c r="BG804" s="213">
        <f>IF(N804="zákl. přenesená",J804,0)</f>
        <v>0</v>
      </c>
      <c r="BH804" s="213">
        <f>IF(N804="sníž. přenesená",J804,0)</f>
        <v>0</v>
      </c>
      <c r="BI804" s="213">
        <f>IF(N804="nulová",J804,0)</f>
        <v>0</v>
      </c>
      <c r="BJ804" s="18" t="s">
        <v>77</v>
      </c>
      <c r="BK804" s="213">
        <f>ROUND(I804*H804,2)</f>
        <v>0</v>
      </c>
      <c r="BL804" s="18" t="s">
        <v>128</v>
      </c>
      <c r="BM804" s="212" t="s">
        <v>1115</v>
      </c>
    </row>
    <row r="805" s="2" customFormat="1">
      <c r="A805" s="39"/>
      <c r="B805" s="40"/>
      <c r="C805" s="41"/>
      <c r="D805" s="214" t="s">
        <v>130</v>
      </c>
      <c r="E805" s="41"/>
      <c r="F805" s="215" t="s">
        <v>1116</v>
      </c>
      <c r="G805" s="41"/>
      <c r="H805" s="41"/>
      <c r="I805" s="216"/>
      <c r="J805" s="41"/>
      <c r="K805" s="41"/>
      <c r="L805" s="45"/>
      <c r="M805" s="217"/>
      <c r="N805" s="218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130</v>
      </c>
      <c r="AU805" s="18" t="s">
        <v>79</v>
      </c>
    </row>
    <row r="806" s="2" customFormat="1">
      <c r="A806" s="39"/>
      <c r="B806" s="40"/>
      <c r="C806" s="41"/>
      <c r="D806" s="219" t="s">
        <v>132</v>
      </c>
      <c r="E806" s="41"/>
      <c r="F806" s="220" t="s">
        <v>1117</v>
      </c>
      <c r="G806" s="41"/>
      <c r="H806" s="41"/>
      <c r="I806" s="216"/>
      <c r="J806" s="41"/>
      <c r="K806" s="41"/>
      <c r="L806" s="45"/>
      <c r="M806" s="217"/>
      <c r="N806" s="218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132</v>
      </c>
      <c r="AU806" s="18" t="s">
        <v>79</v>
      </c>
    </row>
    <row r="807" s="2" customFormat="1">
      <c r="A807" s="39"/>
      <c r="B807" s="40"/>
      <c r="C807" s="41"/>
      <c r="D807" s="214" t="s">
        <v>134</v>
      </c>
      <c r="E807" s="41"/>
      <c r="F807" s="221" t="s">
        <v>1118</v>
      </c>
      <c r="G807" s="41"/>
      <c r="H807" s="41"/>
      <c r="I807" s="216"/>
      <c r="J807" s="41"/>
      <c r="K807" s="41"/>
      <c r="L807" s="45"/>
      <c r="M807" s="217"/>
      <c r="N807" s="218"/>
      <c r="O807" s="85"/>
      <c r="P807" s="85"/>
      <c r="Q807" s="85"/>
      <c r="R807" s="85"/>
      <c r="S807" s="85"/>
      <c r="T807" s="86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134</v>
      </c>
      <c r="AU807" s="18" t="s">
        <v>79</v>
      </c>
    </row>
    <row r="808" s="13" customFormat="1">
      <c r="A808" s="13"/>
      <c r="B808" s="222"/>
      <c r="C808" s="223"/>
      <c r="D808" s="214" t="s">
        <v>136</v>
      </c>
      <c r="E808" s="224" t="s">
        <v>19</v>
      </c>
      <c r="F808" s="225" t="s">
        <v>1119</v>
      </c>
      <c r="G808" s="223"/>
      <c r="H808" s="226">
        <v>27.254999999999999</v>
      </c>
      <c r="I808" s="227"/>
      <c r="J808" s="223"/>
      <c r="K808" s="223"/>
      <c r="L808" s="228"/>
      <c r="M808" s="229"/>
      <c r="N808" s="230"/>
      <c r="O808" s="230"/>
      <c r="P808" s="230"/>
      <c r="Q808" s="230"/>
      <c r="R808" s="230"/>
      <c r="S808" s="230"/>
      <c r="T808" s="231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2" t="s">
        <v>136</v>
      </c>
      <c r="AU808" s="232" t="s">
        <v>79</v>
      </c>
      <c r="AV808" s="13" t="s">
        <v>79</v>
      </c>
      <c r="AW808" s="13" t="s">
        <v>31</v>
      </c>
      <c r="AX808" s="13" t="s">
        <v>69</v>
      </c>
      <c r="AY808" s="232" t="s">
        <v>121</v>
      </c>
    </row>
    <row r="809" s="13" customFormat="1">
      <c r="A809" s="13"/>
      <c r="B809" s="222"/>
      <c r="C809" s="223"/>
      <c r="D809" s="214" t="s">
        <v>136</v>
      </c>
      <c r="E809" s="224" t="s">
        <v>19</v>
      </c>
      <c r="F809" s="225" t="s">
        <v>1120</v>
      </c>
      <c r="G809" s="223"/>
      <c r="H809" s="226">
        <v>10.08</v>
      </c>
      <c r="I809" s="227"/>
      <c r="J809" s="223"/>
      <c r="K809" s="223"/>
      <c r="L809" s="228"/>
      <c r="M809" s="229"/>
      <c r="N809" s="230"/>
      <c r="O809" s="230"/>
      <c r="P809" s="230"/>
      <c r="Q809" s="230"/>
      <c r="R809" s="230"/>
      <c r="S809" s="230"/>
      <c r="T809" s="23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2" t="s">
        <v>136</v>
      </c>
      <c r="AU809" s="232" t="s">
        <v>79</v>
      </c>
      <c r="AV809" s="13" t="s">
        <v>79</v>
      </c>
      <c r="AW809" s="13" t="s">
        <v>31</v>
      </c>
      <c r="AX809" s="13" t="s">
        <v>69</v>
      </c>
      <c r="AY809" s="232" t="s">
        <v>121</v>
      </c>
    </row>
    <row r="810" s="13" customFormat="1">
      <c r="A810" s="13"/>
      <c r="B810" s="222"/>
      <c r="C810" s="223"/>
      <c r="D810" s="214" t="s">
        <v>136</v>
      </c>
      <c r="E810" s="224" t="s">
        <v>19</v>
      </c>
      <c r="F810" s="225" t="s">
        <v>1121</v>
      </c>
      <c r="G810" s="223"/>
      <c r="H810" s="226">
        <v>10.125</v>
      </c>
      <c r="I810" s="227"/>
      <c r="J810" s="223"/>
      <c r="K810" s="223"/>
      <c r="L810" s="228"/>
      <c r="M810" s="229"/>
      <c r="N810" s="230"/>
      <c r="O810" s="230"/>
      <c r="P810" s="230"/>
      <c r="Q810" s="230"/>
      <c r="R810" s="230"/>
      <c r="S810" s="230"/>
      <c r="T810" s="231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2" t="s">
        <v>136</v>
      </c>
      <c r="AU810" s="232" t="s">
        <v>79</v>
      </c>
      <c r="AV810" s="13" t="s">
        <v>79</v>
      </c>
      <c r="AW810" s="13" t="s">
        <v>31</v>
      </c>
      <c r="AX810" s="13" t="s">
        <v>69</v>
      </c>
      <c r="AY810" s="232" t="s">
        <v>121</v>
      </c>
    </row>
    <row r="811" s="14" customFormat="1">
      <c r="A811" s="14"/>
      <c r="B811" s="233"/>
      <c r="C811" s="234"/>
      <c r="D811" s="214" t="s">
        <v>136</v>
      </c>
      <c r="E811" s="235" t="s">
        <v>19</v>
      </c>
      <c r="F811" s="236" t="s">
        <v>146</v>
      </c>
      <c r="G811" s="234"/>
      <c r="H811" s="237">
        <v>47.460000000000001</v>
      </c>
      <c r="I811" s="238"/>
      <c r="J811" s="234"/>
      <c r="K811" s="234"/>
      <c r="L811" s="239"/>
      <c r="M811" s="240"/>
      <c r="N811" s="241"/>
      <c r="O811" s="241"/>
      <c r="P811" s="241"/>
      <c r="Q811" s="241"/>
      <c r="R811" s="241"/>
      <c r="S811" s="241"/>
      <c r="T811" s="24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3" t="s">
        <v>136</v>
      </c>
      <c r="AU811" s="243" t="s">
        <v>79</v>
      </c>
      <c r="AV811" s="14" t="s">
        <v>128</v>
      </c>
      <c r="AW811" s="14" t="s">
        <v>31</v>
      </c>
      <c r="AX811" s="14" t="s">
        <v>77</v>
      </c>
      <c r="AY811" s="243" t="s">
        <v>121</v>
      </c>
    </row>
    <row r="812" s="2" customFormat="1" ht="16.5" customHeight="1">
      <c r="A812" s="39"/>
      <c r="B812" s="40"/>
      <c r="C812" s="201" t="s">
        <v>1122</v>
      </c>
      <c r="D812" s="201" t="s">
        <v>123</v>
      </c>
      <c r="E812" s="202" t="s">
        <v>1123</v>
      </c>
      <c r="F812" s="203" t="s">
        <v>1124</v>
      </c>
      <c r="G812" s="204" t="s">
        <v>682</v>
      </c>
      <c r="H812" s="205">
        <v>13.5</v>
      </c>
      <c r="I812" s="206"/>
      <c r="J812" s="207">
        <f>ROUND(I812*H812,2)</f>
        <v>0</v>
      </c>
      <c r="K812" s="203" t="s">
        <v>127</v>
      </c>
      <c r="L812" s="45"/>
      <c r="M812" s="208" t="s">
        <v>19</v>
      </c>
      <c r="N812" s="209" t="s">
        <v>40</v>
      </c>
      <c r="O812" s="85"/>
      <c r="P812" s="210">
        <f>O812*H812</f>
        <v>0</v>
      </c>
      <c r="Q812" s="210">
        <v>1.0456099999999999</v>
      </c>
      <c r="R812" s="210">
        <f>Q812*H812</f>
        <v>14.115734999999999</v>
      </c>
      <c r="S812" s="210">
        <v>0</v>
      </c>
      <c r="T812" s="211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12" t="s">
        <v>128</v>
      </c>
      <c r="AT812" s="212" t="s">
        <v>123</v>
      </c>
      <c r="AU812" s="212" t="s">
        <v>79</v>
      </c>
      <c r="AY812" s="18" t="s">
        <v>121</v>
      </c>
      <c r="BE812" s="213">
        <f>IF(N812="základní",J812,0)</f>
        <v>0</v>
      </c>
      <c r="BF812" s="213">
        <f>IF(N812="snížená",J812,0)</f>
        <v>0</v>
      </c>
      <c r="BG812" s="213">
        <f>IF(N812="zákl. přenesená",J812,0)</f>
        <v>0</v>
      </c>
      <c r="BH812" s="213">
        <f>IF(N812="sníž. přenesená",J812,0)</f>
        <v>0</v>
      </c>
      <c r="BI812" s="213">
        <f>IF(N812="nulová",J812,0)</f>
        <v>0</v>
      </c>
      <c r="BJ812" s="18" t="s">
        <v>77</v>
      </c>
      <c r="BK812" s="213">
        <f>ROUND(I812*H812,2)</f>
        <v>0</v>
      </c>
      <c r="BL812" s="18" t="s">
        <v>128</v>
      </c>
      <c r="BM812" s="212" t="s">
        <v>1125</v>
      </c>
    </row>
    <row r="813" s="2" customFormat="1">
      <c r="A813" s="39"/>
      <c r="B813" s="40"/>
      <c r="C813" s="41"/>
      <c r="D813" s="214" t="s">
        <v>130</v>
      </c>
      <c r="E813" s="41"/>
      <c r="F813" s="215" t="s">
        <v>1126</v>
      </c>
      <c r="G813" s="41"/>
      <c r="H813" s="41"/>
      <c r="I813" s="216"/>
      <c r="J813" s="41"/>
      <c r="K813" s="41"/>
      <c r="L813" s="45"/>
      <c r="M813" s="217"/>
      <c r="N813" s="218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130</v>
      </c>
      <c r="AU813" s="18" t="s">
        <v>79</v>
      </c>
    </row>
    <row r="814" s="2" customFormat="1">
      <c r="A814" s="39"/>
      <c r="B814" s="40"/>
      <c r="C814" s="41"/>
      <c r="D814" s="219" t="s">
        <v>132</v>
      </c>
      <c r="E814" s="41"/>
      <c r="F814" s="220" t="s">
        <v>1127</v>
      </c>
      <c r="G814" s="41"/>
      <c r="H814" s="41"/>
      <c r="I814" s="216"/>
      <c r="J814" s="41"/>
      <c r="K814" s="41"/>
      <c r="L814" s="45"/>
      <c r="M814" s="217"/>
      <c r="N814" s="218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132</v>
      </c>
      <c r="AU814" s="18" t="s">
        <v>79</v>
      </c>
    </row>
    <row r="815" s="2" customFormat="1">
      <c r="A815" s="39"/>
      <c r="B815" s="40"/>
      <c r="C815" s="41"/>
      <c r="D815" s="214" t="s">
        <v>134</v>
      </c>
      <c r="E815" s="41"/>
      <c r="F815" s="221" t="s">
        <v>1128</v>
      </c>
      <c r="G815" s="41"/>
      <c r="H815" s="41"/>
      <c r="I815" s="216"/>
      <c r="J815" s="41"/>
      <c r="K815" s="41"/>
      <c r="L815" s="45"/>
      <c r="M815" s="217"/>
      <c r="N815" s="218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134</v>
      </c>
      <c r="AU815" s="18" t="s">
        <v>79</v>
      </c>
    </row>
    <row r="816" s="13" customFormat="1">
      <c r="A816" s="13"/>
      <c r="B816" s="222"/>
      <c r="C816" s="223"/>
      <c r="D816" s="214" t="s">
        <v>136</v>
      </c>
      <c r="E816" s="224" t="s">
        <v>19</v>
      </c>
      <c r="F816" s="225" t="s">
        <v>1129</v>
      </c>
      <c r="G816" s="223"/>
      <c r="H816" s="226">
        <v>13.5</v>
      </c>
      <c r="I816" s="227"/>
      <c r="J816" s="223"/>
      <c r="K816" s="223"/>
      <c r="L816" s="228"/>
      <c r="M816" s="229"/>
      <c r="N816" s="230"/>
      <c r="O816" s="230"/>
      <c r="P816" s="230"/>
      <c r="Q816" s="230"/>
      <c r="R816" s="230"/>
      <c r="S816" s="230"/>
      <c r="T816" s="231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2" t="s">
        <v>136</v>
      </c>
      <c r="AU816" s="232" t="s">
        <v>79</v>
      </c>
      <c r="AV816" s="13" t="s">
        <v>79</v>
      </c>
      <c r="AW816" s="13" t="s">
        <v>31</v>
      </c>
      <c r="AX816" s="13" t="s">
        <v>77</v>
      </c>
      <c r="AY816" s="232" t="s">
        <v>121</v>
      </c>
    </row>
    <row r="817" s="2" customFormat="1" ht="24.15" customHeight="1">
      <c r="A817" s="39"/>
      <c r="B817" s="40"/>
      <c r="C817" s="244" t="s">
        <v>1130</v>
      </c>
      <c r="D817" s="244" t="s">
        <v>479</v>
      </c>
      <c r="E817" s="245" t="s">
        <v>1131</v>
      </c>
      <c r="F817" s="246" t="s">
        <v>1132</v>
      </c>
      <c r="G817" s="247" t="s">
        <v>682</v>
      </c>
      <c r="H817" s="248">
        <v>13.702999999999999</v>
      </c>
      <c r="I817" s="249"/>
      <c r="J817" s="250">
        <f>ROUND(I817*H817,2)</f>
        <v>0</v>
      </c>
      <c r="K817" s="246" t="s">
        <v>127</v>
      </c>
      <c r="L817" s="251"/>
      <c r="M817" s="252" t="s">
        <v>19</v>
      </c>
      <c r="N817" s="253" t="s">
        <v>40</v>
      </c>
      <c r="O817" s="85"/>
      <c r="P817" s="210">
        <f>O817*H817</f>
        <v>0</v>
      </c>
      <c r="Q817" s="210">
        <v>0.0091999999999999998</v>
      </c>
      <c r="R817" s="210">
        <f>Q817*H817</f>
        <v>0.1260676</v>
      </c>
      <c r="S817" s="210">
        <v>0</v>
      </c>
      <c r="T817" s="211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12" t="s">
        <v>185</v>
      </c>
      <c r="AT817" s="212" t="s">
        <v>479</v>
      </c>
      <c r="AU817" s="212" t="s">
        <v>79</v>
      </c>
      <c r="AY817" s="18" t="s">
        <v>121</v>
      </c>
      <c r="BE817" s="213">
        <f>IF(N817="základní",J817,0)</f>
        <v>0</v>
      </c>
      <c r="BF817" s="213">
        <f>IF(N817="snížená",J817,0)</f>
        <v>0</v>
      </c>
      <c r="BG817" s="213">
        <f>IF(N817="zákl. přenesená",J817,0)</f>
        <v>0</v>
      </c>
      <c r="BH817" s="213">
        <f>IF(N817="sníž. přenesená",J817,0)</f>
        <v>0</v>
      </c>
      <c r="BI817" s="213">
        <f>IF(N817="nulová",J817,0)</f>
        <v>0</v>
      </c>
      <c r="BJ817" s="18" t="s">
        <v>77</v>
      </c>
      <c r="BK817" s="213">
        <f>ROUND(I817*H817,2)</f>
        <v>0</v>
      </c>
      <c r="BL817" s="18" t="s">
        <v>128</v>
      </c>
      <c r="BM817" s="212" t="s">
        <v>1133</v>
      </c>
    </row>
    <row r="818" s="2" customFormat="1">
      <c r="A818" s="39"/>
      <c r="B818" s="40"/>
      <c r="C818" s="41"/>
      <c r="D818" s="214" t="s">
        <v>130</v>
      </c>
      <c r="E818" s="41"/>
      <c r="F818" s="215" t="s">
        <v>1132</v>
      </c>
      <c r="G818" s="41"/>
      <c r="H818" s="41"/>
      <c r="I818" s="216"/>
      <c r="J818" s="41"/>
      <c r="K818" s="41"/>
      <c r="L818" s="45"/>
      <c r="M818" s="217"/>
      <c r="N818" s="218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130</v>
      </c>
      <c r="AU818" s="18" t="s">
        <v>79</v>
      </c>
    </row>
    <row r="819" s="13" customFormat="1">
      <c r="A819" s="13"/>
      <c r="B819" s="222"/>
      <c r="C819" s="223"/>
      <c r="D819" s="214" t="s">
        <v>136</v>
      </c>
      <c r="E819" s="224" t="s">
        <v>19</v>
      </c>
      <c r="F819" s="225" t="s">
        <v>1134</v>
      </c>
      <c r="G819" s="223"/>
      <c r="H819" s="226">
        <v>13.5</v>
      </c>
      <c r="I819" s="227"/>
      <c r="J819" s="223"/>
      <c r="K819" s="223"/>
      <c r="L819" s="228"/>
      <c r="M819" s="229"/>
      <c r="N819" s="230"/>
      <c r="O819" s="230"/>
      <c r="P819" s="230"/>
      <c r="Q819" s="230"/>
      <c r="R819" s="230"/>
      <c r="S819" s="230"/>
      <c r="T819" s="231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2" t="s">
        <v>136</v>
      </c>
      <c r="AU819" s="232" t="s">
        <v>79</v>
      </c>
      <c r="AV819" s="13" t="s">
        <v>79</v>
      </c>
      <c r="AW819" s="13" t="s">
        <v>31</v>
      </c>
      <c r="AX819" s="13" t="s">
        <v>77</v>
      </c>
      <c r="AY819" s="232" t="s">
        <v>121</v>
      </c>
    </row>
    <row r="820" s="13" customFormat="1">
      <c r="A820" s="13"/>
      <c r="B820" s="222"/>
      <c r="C820" s="223"/>
      <c r="D820" s="214" t="s">
        <v>136</v>
      </c>
      <c r="E820" s="223"/>
      <c r="F820" s="225" t="s">
        <v>1135</v>
      </c>
      <c r="G820" s="223"/>
      <c r="H820" s="226">
        <v>13.702999999999999</v>
      </c>
      <c r="I820" s="227"/>
      <c r="J820" s="223"/>
      <c r="K820" s="223"/>
      <c r="L820" s="228"/>
      <c r="M820" s="229"/>
      <c r="N820" s="230"/>
      <c r="O820" s="230"/>
      <c r="P820" s="230"/>
      <c r="Q820" s="230"/>
      <c r="R820" s="230"/>
      <c r="S820" s="230"/>
      <c r="T820" s="231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2" t="s">
        <v>136</v>
      </c>
      <c r="AU820" s="232" t="s">
        <v>79</v>
      </c>
      <c r="AV820" s="13" t="s">
        <v>79</v>
      </c>
      <c r="AW820" s="13" t="s">
        <v>4</v>
      </c>
      <c r="AX820" s="13" t="s">
        <v>77</v>
      </c>
      <c r="AY820" s="232" t="s">
        <v>121</v>
      </c>
    </row>
    <row r="821" s="2" customFormat="1" ht="16.5" customHeight="1">
      <c r="A821" s="39"/>
      <c r="B821" s="40"/>
      <c r="C821" s="201" t="s">
        <v>1136</v>
      </c>
      <c r="D821" s="201" t="s">
        <v>123</v>
      </c>
      <c r="E821" s="202" t="s">
        <v>1137</v>
      </c>
      <c r="F821" s="203" t="s">
        <v>1138</v>
      </c>
      <c r="G821" s="204" t="s">
        <v>682</v>
      </c>
      <c r="H821" s="205">
        <v>14</v>
      </c>
      <c r="I821" s="206"/>
      <c r="J821" s="207">
        <f>ROUND(I821*H821,2)</f>
        <v>0</v>
      </c>
      <c r="K821" s="203" t="s">
        <v>127</v>
      </c>
      <c r="L821" s="45"/>
      <c r="M821" s="208" t="s">
        <v>19</v>
      </c>
      <c r="N821" s="209" t="s">
        <v>40</v>
      </c>
      <c r="O821" s="85"/>
      <c r="P821" s="210">
        <f>O821*H821</f>
        <v>0</v>
      </c>
      <c r="Q821" s="210">
        <v>1.1812</v>
      </c>
      <c r="R821" s="210">
        <f>Q821*H821</f>
        <v>16.5368</v>
      </c>
      <c r="S821" s="210">
        <v>0</v>
      </c>
      <c r="T821" s="211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12" t="s">
        <v>128</v>
      </c>
      <c r="AT821" s="212" t="s">
        <v>123</v>
      </c>
      <c r="AU821" s="212" t="s">
        <v>79</v>
      </c>
      <c r="AY821" s="18" t="s">
        <v>121</v>
      </c>
      <c r="BE821" s="213">
        <f>IF(N821="základní",J821,0)</f>
        <v>0</v>
      </c>
      <c r="BF821" s="213">
        <f>IF(N821="snížená",J821,0)</f>
        <v>0</v>
      </c>
      <c r="BG821" s="213">
        <f>IF(N821="zákl. přenesená",J821,0)</f>
        <v>0</v>
      </c>
      <c r="BH821" s="213">
        <f>IF(N821="sníž. přenesená",J821,0)</f>
        <v>0</v>
      </c>
      <c r="BI821" s="213">
        <f>IF(N821="nulová",J821,0)</f>
        <v>0</v>
      </c>
      <c r="BJ821" s="18" t="s">
        <v>77</v>
      </c>
      <c r="BK821" s="213">
        <f>ROUND(I821*H821,2)</f>
        <v>0</v>
      </c>
      <c r="BL821" s="18" t="s">
        <v>128</v>
      </c>
      <c r="BM821" s="212" t="s">
        <v>1139</v>
      </c>
    </row>
    <row r="822" s="2" customFormat="1">
      <c r="A822" s="39"/>
      <c r="B822" s="40"/>
      <c r="C822" s="41"/>
      <c r="D822" s="214" t="s">
        <v>130</v>
      </c>
      <c r="E822" s="41"/>
      <c r="F822" s="215" t="s">
        <v>1140</v>
      </c>
      <c r="G822" s="41"/>
      <c r="H822" s="41"/>
      <c r="I822" s="216"/>
      <c r="J822" s="41"/>
      <c r="K822" s="41"/>
      <c r="L822" s="45"/>
      <c r="M822" s="217"/>
      <c r="N822" s="218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130</v>
      </c>
      <c r="AU822" s="18" t="s">
        <v>79</v>
      </c>
    </row>
    <row r="823" s="2" customFormat="1">
      <c r="A823" s="39"/>
      <c r="B823" s="40"/>
      <c r="C823" s="41"/>
      <c r="D823" s="219" t="s">
        <v>132</v>
      </c>
      <c r="E823" s="41"/>
      <c r="F823" s="220" t="s">
        <v>1141</v>
      </c>
      <c r="G823" s="41"/>
      <c r="H823" s="41"/>
      <c r="I823" s="216"/>
      <c r="J823" s="41"/>
      <c r="K823" s="41"/>
      <c r="L823" s="45"/>
      <c r="M823" s="217"/>
      <c r="N823" s="218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132</v>
      </c>
      <c r="AU823" s="18" t="s">
        <v>79</v>
      </c>
    </row>
    <row r="824" s="2" customFormat="1">
      <c r="A824" s="39"/>
      <c r="B824" s="40"/>
      <c r="C824" s="41"/>
      <c r="D824" s="214" t="s">
        <v>134</v>
      </c>
      <c r="E824" s="41"/>
      <c r="F824" s="221" t="s">
        <v>1142</v>
      </c>
      <c r="G824" s="41"/>
      <c r="H824" s="41"/>
      <c r="I824" s="216"/>
      <c r="J824" s="41"/>
      <c r="K824" s="41"/>
      <c r="L824" s="45"/>
      <c r="M824" s="217"/>
      <c r="N824" s="218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134</v>
      </c>
      <c r="AU824" s="18" t="s">
        <v>79</v>
      </c>
    </row>
    <row r="825" s="13" customFormat="1">
      <c r="A825" s="13"/>
      <c r="B825" s="222"/>
      <c r="C825" s="223"/>
      <c r="D825" s="214" t="s">
        <v>136</v>
      </c>
      <c r="E825" s="224" t="s">
        <v>19</v>
      </c>
      <c r="F825" s="225" t="s">
        <v>1143</v>
      </c>
      <c r="G825" s="223"/>
      <c r="H825" s="226">
        <v>14</v>
      </c>
      <c r="I825" s="227"/>
      <c r="J825" s="223"/>
      <c r="K825" s="223"/>
      <c r="L825" s="228"/>
      <c r="M825" s="229"/>
      <c r="N825" s="230"/>
      <c r="O825" s="230"/>
      <c r="P825" s="230"/>
      <c r="Q825" s="230"/>
      <c r="R825" s="230"/>
      <c r="S825" s="230"/>
      <c r="T825" s="231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2" t="s">
        <v>136</v>
      </c>
      <c r="AU825" s="232" t="s">
        <v>79</v>
      </c>
      <c r="AV825" s="13" t="s">
        <v>79</v>
      </c>
      <c r="AW825" s="13" t="s">
        <v>31</v>
      </c>
      <c r="AX825" s="13" t="s">
        <v>77</v>
      </c>
      <c r="AY825" s="232" t="s">
        <v>121</v>
      </c>
    </row>
    <row r="826" s="2" customFormat="1" ht="24.15" customHeight="1">
      <c r="A826" s="39"/>
      <c r="B826" s="40"/>
      <c r="C826" s="244" t="s">
        <v>1144</v>
      </c>
      <c r="D826" s="244" t="s">
        <v>479</v>
      </c>
      <c r="E826" s="245" t="s">
        <v>1145</v>
      </c>
      <c r="F826" s="246" t="s">
        <v>1146</v>
      </c>
      <c r="G826" s="247" t="s">
        <v>682</v>
      </c>
      <c r="H826" s="248">
        <v>14.210000000000001</v>
      </c>
      <c r="I826" s="249"/>
      <c r="J826" s="250">
        <f>ROUND(I826*H826,2)</f>
        <v>0</v>
      </c>
      <c r="K826" s="246" t="s">
        <v>127</v>
      </c>
      <c r="L826" s="251"/>
      <c r="M826" s="252" t="s">
        <v>19</v>
      </c>
      <c r="N826" s="253" t="s">
        <v>40</v>
      </c>
      <c r="O826" s="85"/>
      <c r="P826" s="210">
        <f>O826*H826</f>
        <v>0</v>
      </c>
      <c r="Q826" s="210">
        <v>0.01321</v>
      </c>
      <c r="R826" s="210">
        <f>Q826*H826</f>
        <v>0.1877141</v>
      </c>
      <c r="S826" s="210">
        <v>0</v>
      </c>
      <c r="T826" s="211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12" t="s">
        <v>185</v>
      </c>
      <c r="AT826" s="212" t="s">
        <v>479</v>
      </c>
      <c r="AU826" s="212" t="s">
        <v>79</v>
      </c>
      <c r="AY826" s="18" t="s">
        <v>121</v>
      </c>
      <c r="BE826" s="213">
        <f>IF(N826="základní",J826,0)</f>
        <v>0</v>
      </c>
      <c r="BF826" s="213">
        <f>IF(N826="snížená",J826,0)</f>
        <v>0</v>
      </c>
      <c r="BG826" s="213">
        <f>IF(N826="zákl. přenesená",J826,0)</f>
        <v>0</v>
      </c>
      <c r="BH826" s="213">
        <f>IF(N826="sníž. přenesená",J826,0)</f>
        <v>0</v>
      </c>
      <c r="BI826" s="213">
        <f>IF(N826="nulová",J826,0)</f>
        <v>0</v>
      </c>
      <c r="BJ826" s="18" t="s">
        <v>77</v>
      </c>
      <c r="BK826" s="213">
        <f>ROUND(I826*H826,2)</f>
        <v>0</v>
      </c>
      <c r="BL826" s="18" t="s">
        <v>128</v>
      </c>
      <c r="BM826" s="212" t="s">
        <v>1147</v>
      </c>
    </row>
    <row r="827" s="2" customFormat="1">
      <c r="A827" s="39"/>
      <c r="B827" s="40"/>
      <c r="C827" s="41"/>
      <c r="D827" s="214" t="s">
        <v>130</v>
      </c>
      <c r="E827" s="41"/>
      <c r="F827" s="215" t="s">
        <v>1146</v>
      </c>
      <c r="G827" s="41"/>
      <c r="H827" s="41"/>
      <c r="I827" s="216"/>
      <c r="J827" s="41"/>
      <c r="K827" s="41"/>
      <c r="L827" s="45"/>
      <c r="M827" s="217"/>
      <c r="N827" s="218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130</v>
      </c>
      <c r="AU827" s="18" t="s">
        <v>79</v>
      </c>
    </row>
    <row r="828" s="13" customFormat="1">
      <c r="A828" s="13"/>
      <c r="B828" s="222"/>
      <c r="C828" s="223"/>
      <c r="D828" s="214" t="s">
        <v>136</v>
      </c>
      <c r="E828" s="223"/>
      <c r="F828" s="225" t="s">
        <v>1148</v>
      </c>
      <c r="G828" s="223"/>
      <c r="H828" s="226">
        <v>14.210000000000001</v>
      </c>
      <c r="I828" s="227"/>
      <c r="J828" s="223"/>
      <c r="K828" s="223"/>
      <c r="L828" s="228"/>
      <c r="M828" s="229"/>
      <c r="N828" s="230"/>
      <c r="O828" s="230"/>
      <c r="P828" s="230"/>
      <c r="Q828" s="230"/>
      <c r="R828" s="230"/>
      <c r="S828" s="230"/>
      <c r="T828" s="231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2" t="s">
        <v>136</v>
      </c>
      <c r="AU828" s="232" t="s">
        <v>79</v>
      </c>
      <c r="AV828" s="13" t="s">
        <v>79</v>
      </c>
      <c r="AW828" s="13" t="s">
        <v>4</v>
      </c>
      <c r="AX828" s="13" t="s">
        <v>77</v>
      </c>
      <c r="AY828" s="232" t="s">
        <v>121</v>
      </c>
    </row>
    <row r="829" s="2" customFormat="1" ht="16.5" customHeight="1">
      <c r="A829" s="39"/>
      <c r="B829" s="40"/>
      <c r="C829" s="201" t="s">
        <v>1149</v>
      </c>
      <c r="D829" s="201" t="s">
        <v>123</v>
      </c>
      <c r="E829" s="202" t="s">
        <v>1150</v>
      </c>
      <c r="F829" s="203" t="s">
        <v>1151</v>
      </c>
      <c r="G829" s="204" t="s">
        <v>682</v>
      </c>
      <c r="H829" s="205">
        <v>39.5</v>
      </c>
      <c r="I829" s="206"/>
      <c r="J829" s="207">
        <f>ROUND(I829*H829,2)</f>
        <v>0</v>
      </c>
      <c r="K829" s="203" t="s">
        <v>127</v>
      </c>
      <c r="L829" s="45"/>
      <c r="M829" s="208" t="s">
        <v>19</v>
      </c>
      <c r="N829" s="209" t="s">
        <v>40</v>
      </c>
      <c r="O829" s="85"/>
      <c r="P829" s="210">
        <f>O829*H829</f>
        <v>0</v>
      </c>
      <c r="Q829" s="210">
        <v>1.3167800000000001</v>
      </c>
      <c r="R829" s="210">
        <f>Q829*H829</f>
        <v>52.012810000000002</v>
      </c>
      <c r="S829" s="210">
        <v>0</v>
      </c>
      <c r="T829" s="211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12" t="s">
        <v>128</v>
      </c>
      <c r="AT829" s="212" t="s">
        <v>123</v>
      </c>
      <c r="AU829" s="212" t="s">
        <v>79</v>
      </c>
      <c r="AY829" s="18" t="s">
        <v>121</v>
      </c>
      <c r="BE829" s="213">
        <f>IF(N829="základní",J829,0)</f>
        <v>0</v>
      </c>
      <c r="BF829" s="213">
        <f>IF(N829="snížená",J829,0)</f>
        <v>0</v>
      </c>
      <c r="BG829" s="213">
        <f>IF(N829="zákl. přenesená",J829,0)</f>
        <v>0</v>
      </c>
      <c r="BH829" s="213">
        <f>IF(N829="sníž. přenesená",J829,0)</f>
        <v>0</v>
      </c>
      <c r="BI829" s="213">
        <f>IF(N829="nulová",J829,0)</f>
        <v>0</v>
      </c>
      <c r="BJ829" s="18" t="s">
        <v>77</v>
      </c>
      <c r="BK829" s="213">
        <f>ROUND(I829*H829,2)</f>
        <v>0</v>
      </c>
      <c r="BL829" s="18" t="s">
        <v>128</v>
      </c>
      <c r="BM829" s="212" t="s">
        <v>1152</v>
      </c>
    </row>
    <row r="830" s="2" customFormat="1">
      <c r="A830" s="39"/>
      <c r="B830" s="40"/>
      <c r="C830" s="41"/>
      <c r="D830" s="214" t="s">
        <v>130</v>
      </c>
      <c r="E830" s="41"/>
      <c r="F830" s="215" t="s">
        <v>1153</v>
      </c>
      <c r="G830" s="41"/>
      <c r="H830" s="41"/>
      <c r="I830" s="216"/>
      <c r="J830" s="41"/>
      <c r="K830" s="41"/>
      <c r="L830" s="45"/>
      <c r="M830" s="217"/>
      <c r="N830" s="218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130</v>
      </c>
      <c r="AU830" s="18" t="s">
        <v>79</v>
      </c>
    </row>
    <row r="831" s="2" customFormat="1">
      <c r="A831" s="39"/>
      <c r="B831" s="40"/>
      <c r="C831" s="41"/>
      <c r="D831" s="219" t="s">
        <v>132</v>
      </c>
      <c r="E831" s="41"/>
      <c r="F831" s="220" t="s">
        <v>1154</v>
      </c>
      <c r="G831" s="41"/>
      <c r="H831" s="41"/>
      <c r="I831" s="216"/>
      <c r="J831" s="41"/>
      <c r="K831" s="41"/>
      <c r="L831" s="45"/>
      <c r="M831" s="217"/>
      <c r="N831" s="218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132</v>
      </c>
      <c r="AU831" s="18" t="s">
        <v>79</v>
      </c>
    </row>
    <row r="832" s="2" customFormat="1">
      <c r="A832" s="39"/>
      <c r="B832" s="40"/>
      <c r="C832" s="41"/>
      <c r="D832" s="214" t="s">
        <v>134</v>
      </c>
      <c r="E832" s="41"/>
      <c r="F832" s="221" t="s">
        <v>1155</v>
      </c>
      <c r="G832" s="41"/>
      <c r="H832" s="41"/>
      <c r="I832" s="216"/>
      <c r="J832" s="41"/>
      <c r="K832" s="41"/>
      <c r="L832" s="45"/>
      <c r="M832" s="217"/>
      <c r="N832" s="218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134</v>
      </c>
      <c r="AU832" s="18" t="s">
        <v>79</v>
      </c>
    </row>
    <row r="833" s="13" customFormat="1">
      <c r="A833" s="13"/>
      <c r="B833" s="222"/>
      <c r="C833" s="223"/>
      <c r="D833" s="214" t="s">
        <v>136</v>
      </c>
      <c r="E833" s="224" t="s">
        <v>19</v>
      </c>
      <c r="F833" s="225" t="s">
        <v>1156</v>
      </c>
      <c r="G833" s="223"/>
      <c r="H833" s="226">
        <v>11.5</v>
      </c>
      <c r="I833" s="227"/>
      <c r="J833" s="223"/>
      <c r="K833" s="223"/>
      <c r="L833" s="228"/>
      <c r="M833" s="229"/>
      <c r="N833" s="230"/>
      <c r="O833" s="230"/>
      <c r="P833" s="230"/>
      <c r="Q833" s="230"/>
      <c r="R833" s="230"/>
      <c r="S833" s="230"/>
      <c r="T833" s="23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2" t="s">
        <v>136</v>
      </c>
      <c r="AU833" s="232" t="s">
        <v>79</v>
      </c>
      <c r="AV833" s="13" t="s">
        <v>79</v>
      </c>
      <c r="AW833" s="13" t="s">
        <v>31</v>
      </c>
      <c r="AX833" s="13" t="s">
        <v>69</v>
      </c>
      <c r="AY833" s="232" t="s">
        <v>121</v>
      </c>
    </row>
    <row r="834" s="13" customFormat="1">
      <c r="A834" s="13"/>
      <c r="B834" s="222"/>
      <c r="C834" s="223"/>
      <c r="D834" s="214" t="s">
        <v>136</v>
      </c>
      <c r="E834" s="224" t="s">
        <v>19</v>
      </c>
      <c r="F834" s="225" t="s">
        <v>1157</v>
      </c>
      <c r="G834" s="223"/>
      <c r="H834" s="226">
        <v>28</v>
      </c>
      <c r="I834" s="227"/>
      <c r="J834" s="223"/>
      <c r="K834" s="223"/>
      <c r="L834" s="228"/>
      <c r="M834" s="229"/>
      <c r="N834" s="230"/>
      <c r="O834" s="230"/>
      <c r="P834" s="230"/>
      <c r="Q834" s="230"/>
      <c r="R834" s="230"/>
      <c r="S834" s="230"/>
      <c r="T834" s="23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2" t="s">
        <v>136</v>
      </c>
      <c r="AU834" s="232" t="s">
        <v>79</v>
      </c>
      <c r="AV834" s="13" t="s">
        <v>79</v>
      </c>
      <c r="AW834" s="13" t="s">
        <v>31</v>
      </c>
      <c r="AX834" s="13" t="s">
        <v>69</v>
      </c>
      <c r="AY834" s="232" t="s">
        <v>121</v>
      </c>
    </row>
    <row r="835" s="14" customFormat="1">
      <c r="A835" s="14"/>
      <c r="B835" s="233"/>
      <c r="C835" s="234"/>
      <c r="D835" s="214" t="s">
        <v>136</v>
      </c>
      <c r="E835" s="235" t="s">
        <v>19</v>
      </c>
      <c r="F835" s="236" t="s">
        <v>146</v>
      </c>
      <c r="G835" s="234"/>
      <c r="H835" s="237">
        <v>39.5</v>
      </c>
      <c r="I835" s="238"/>
      <c r="J835" s="234"/>
      <c r="K835" s="234"/>
      <c r="L835" s="239"/>
      <c r="M835" s="240"/>
      <c r="N835" s="241"/>
      <c r="O835" s="241"/>
      <c r="P835" s="241"/>
      <c r="Q835" s="241"/>
      <c r="R835" s="241"/>
      <c r="S835" s="241"/>
      <c r="T835" s="24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3" t="s">
        <v>136</v>
      </c>
      <c r="AU835" s="243" t="s">
        <v>79</v>
      </c>
      <c r="AV835" s="14" t="s">
        <v>128</v>
      </c>
      <c r="AW835" s="14" t="s">
        <v>31</v>
      </c>
      <c r="AX835" s="14" t="s">
        <v>77</v>
      </c>
      <c r="AY835" s="243" t="s">
        <v>121</v>
      </c>
    </row>
    <row r="836" s="2" customFormat="1" ht="24.15" customHeight="1">
      <c r="A836" s="39"/>
      <c r="B836" s="40"/>
      <c r="C836" s="244" t="s">
        <v>1158</v>
      </c>
      <c r="D836" s="244" t="s">
        <v>479</v>
      </c>
      <c r="E836" s="245" t="s">
        <v>1159</v>
      </c>
      <c r="F836" s="246" t="s">
        <v>1160</v>
      </c>
      <c r="G836" s="247" t="s">
        <v>682</v>
      </c>
      <c r="H836" s="248">
        <v>40.694000000000003</v>
      </c>
      <c r="I836" s="249"/>
      <c r="J836" s="250">
        <f>ROUND(I836*H836,2)</f>
        <v>0</v>
      </c>
      <c r="K836" s="246" t="s">
        <v>127</v>
      </c>
      <c r="L836" s="251"/>
      <c r="M836" s="252" t="s">
        <v>19</v>
      </c>
      <c r="N836" s="253" t="s">
        <v>40</v>
      </c>
      <c r="O836" s="85"/>
      <c r="P836" s="210">
        <f>O836*H836</f>
        <v>0</v>
      </c>
      <c r="Q836" s="210">
        <v>0.024</v>
      </c>
      <c r="R836" s="210">
        <f>Q836*H836</f>
        <v>0.97665600000000008</v>
      </c>
      <c r="S836" s="210">
        <v>0</v>
      </c>
      <c r="T836" s="211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12" t="s">
        <v>185</v>
      </c>
      <c r="AT836" s="212" t="s">
        <v>479</v>
      </c>
      <c r="AU836" s="212" t="s">
        <v>79</v>
      </c>
      <c r="AY836" s="18" t="s">
        <v>121</v>
      </c>
      <c r="BE836" s="213">
        <f>IF(N836="základní",J836,0)</f>
        <v>0</v>
      </c>
      <c r="BF836" s="213">
        <f>IF(N836="snížená",J836,0)</f>
        <v>0</v>
      </c>
      <c r="BG836" s="213">
        <f>IF(N836="zákl. přenesená",J836,0)</f>
        <v>0</v>
      </c>
      <c r="BH836" s="213">
        <f>IF(N836="sníž. přenesená",J836,0)</f>
        <v>0</v>
      </c>
      <c r="BI836" s="213">
        <f>IF(N836="nulová",J836,0)</f>
        <v>0</v>
      </c>
      <c r="BJ836" s="18" t="s">
        <v>77</v>
      </c>
      <c r="BK836" s="213">
        <f>ROUND(I836*H836,2)</f>
        <v>0</v>
      </c>
      <c r="BL836" s="18" t="s">
        <v>128</v>
      </c>
      <c r="BM836" s="212" t="s">
        <v>1161</v>
      </c>
    </row>
    <row r="837" s="2" customFormat="1">
      <c r="A837" s="39"/>
      <c r="B837" s="40"/>
      <c r="C837" s="41"/>
      <c r="D837" s="214" t="s">
        <v>130</v>
      </c>
      <c r="E837" s="41"/>
      <c r="F837" s="215" t="s">
        <v>1160</v>
      </c>
      <c r="G837" s="41"/>
      <c r="H837" s="41"/>
      <c r="I837" s="216"/>
      <c r="J837" s="41"/>
      <c r="K837" s="41"/>
      <c r="L837" s="45"/>
      <c r="M837" s="217"/>
      <c r="N837" s="218"/>
      <c r="O837" s="85"/>
      <c r="P837" s="85"/>
      <c r="Q837" s="85"/>
      <c r="R837" s="85"/>
      <c r="S837" s="85"/>
      <c r="T837" s="86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130</v>
      </c>
      <c r="AU837" s="18" t="s">
        <v>79</v>
      </c>
    </row>
    <row r="838" s="13" customFormat="1">
      <c r="A838" s="13"/>
      <c r="B838" s="222"/>
      <c r="C838" s="223"/>
      <c r="D838" s="214" t="s">
        <v>136</v>
      </c>
      <c r="E838" s="224" t="s">
        <v>19</v>
      </c>
      <c r="F838" s="225" t="s">
        <v>1162</v>
      </c>
      <c r="G838" s="223"/>
      <c r="H838" s="226">
        <v>40.093000000000004</v>
      </c>
      <c r="I838" s="227"/>
      <c r="J838" s="223"/>
      <c r="K838" s="223"/>
      <c r="L838" s="228"/>
      <c r="M838" s="229"/>
      <c r="N838" s="230"/>
      <c r="O838" s="230"/>
      <c r="P838" s="230"/>
      <c r="Q838" s="230"/>
      <c r="R838" s="230"/>
      <c r="S838" s="230"/>
      <c r="T838" s="231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2" t="s">
        <v>136</v>
      </c>
      <c r="AU838" s="232" t="s">
        <v>79</v>
      </c>
      <c r="AV838" s="13" t="s">
        <v>79</v>
      </c>
      <c r="AW838" s="13" t="s">
        <v>31</v>
      </c>
      <c r="AX838" s="13" t="s">
        <v>77</v>
      </c>
      <c r="AY838" s="232" t="s">
        <v>121</v>
      </c>
    </row>
    <row r="839" s="13" customFormat="1">
      <c r="A839" s="13"/>
      <c r="B839" s="222"/>
      <c r="C839" s="223"/>
      <c r="D839" s="214" t="s">
        <v>136</v>
      </c>
      <c r="E839" s="223"/>
      <c r="F839" s="225" t="s">
        <v>1163</v>
      </c>
      <c r="G839" s="223"/>
      <c r="H839" s="226">
        <v>40.694000000000003</v>
      </c>
      <c r="I839" s="227"/>
      <c r="J839" s="223"/>
      <c r="K839" s="223"/>
      <c r="L839" s="228"/>
      <c r="M839" s="229"/>
      <c r="N839" s="230"/>
      <c r="O839" s="230"/>
      <c r="P839" s="230"/>
      <c r="Q839" s="230"/>
      <c r="R839" s="230"/>
      <c r="S839" s="230"/>
      <c r="T839" s="231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2" t="s">
        <v>136</v>
      </c>
      <c r="AU839" s="232" t="s">
        <v>79</v>
      </c>
      <c r="AV839" s="13" t="s">
        <v>79</v>
      </c>
      <c r="AW839" s="13" t="s">
        <v>4</v>
      </c>
      <c r="AX839" s="13" t="s">
        <v>77</v>
      </c>
      <c r="AY839" s="232" t="s">
        <v>121</v>
      </c>
    </row>
    <row r="840" s="2" customFormat="1" ht="24.15" customHeight="1">
      <c r="A840" s="39"/>
      <c r="B840" s="40"/>
      <c r="C840" s="201" t="s">
        <v>1164</v>
      </c>
      <c r="D840" s="201" t="s">
        <v>123</v>
      </c>
      <c r="E840" s="202" t="s">
        <v>1165</v>
      </c>
      <c r="F840" s="203" t="s">
        <v>1166</v>
      </c>
      <c r="G840" s="204" t="s">
        <v>682</v>
      </c>
      <c r="H840" s="205">
        <v>51</v>
      </c>
      <c r="I840" s="206"/>
      <c r="J840" s="207">
        <f>ROUND(I840*H840,2)</f>
        <v>0</v>
      </c>
      <c r="K840" s="203" t="s">
        <v>127</v>
      </c>
      <c r="L840" s="45"/>
      <c r="M840" s="208" t="s">
        <v>19</v>
      </c>
      <c r="N840" s="209" t="s">
        <v>40</v>
      </c>
      <c r="O840" s="85"/>
      <c r="P840" s="210">
        <f>O840*H840</f>
        <v>0</v>
      </c>
      <c r="Q840" s="210">
        <v>0</v>
      </c>
      <c r="R840" s="210">
        <f>Q840*H840</f>
        <v>0</v>
      </c>
      <c r="S840" s="210">
        <v>0.17199999999999999</v>
      </c>
      <c r="T840" s="211">
        <f>S840*H840</f>
        <v>8.7719999999999985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12" t="s">
        <v>128</v>
      </c>
      <c r="AT840" s="212" t="s">
        <v>123</v>
      </c>
      <c r="AU840" s="212" t="s">
        <v>79</v>
      </c>
      <c r="AY840" s="18" t="s">
        <v>121</v>
      </c>
      <c r="BE840" s="213">
        <f>IF(N840="základní",J840,0)</f>
        <v>0</v>
      </c>
      <c r="BF840" s="213">
        <f>IF(N840="snížená",J840,0)</f>
        <v>0</v>
      </c>
      <c r="BG840" s="213">
        <f>IF(N840="zákl. přenesená",J840,0)</f>
        <v>0</v>
      </c>
      <c r="BH840" s="213">
        <f>IF(N840="sníž. přenesená",J840,0)</f>
        <v>0</v>
      </c>
      <c r="BI840" s="213">
        <f>IF(N840="nulová",J840,0)</f>
        <v>0</v>
      </c>
      <c r="BJ840" s="18" t="s">
        <v>77</v>
      </c>
      <c r="BK840" s="213">
        <f>ROUND(I840*H840,2)</f>
        <v>0</v>
      </c>
      <c r="BL840" s="18" t="s">
        <v>128</v>
      </c>
      <c r="BM840" s="212" t="s">
        <v>1167</v>
      </c>
    </row>
    <row r="841" s="2" customFormat="1">
      <c r="A841" s="39"/>
      <c r="B841" s="40"/>
      <c r="C841" s="41"/>
      <c r="D841" s="214" t="s">
        <v>130</v>
      </c>
      <c r="E841" s="41"/>
      <c r="F841" s="215" t="s">
        <v>1168</v>
      </c>
      <c r="G841" s="41"/>
      <c r="H841" s="41"/>
      <c r="I841" s="216"/>
      <c r="J841" s="41"/>
      <c r="K841" s="41"/>
      <c r="L841" s="45"/>
      <c r="M841" s="217"/>
      <c r="N841" s="218"/>
      <c r="O841" s="85"/>
      <c r="P841" s="85"/>
      <c r="Q841" s="85"/>
      <c r="R841" s="85"/>
      <c r="S841" s="85"/>
      <c r="T841" s="86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130</v>
      </c>
      <c r="AU841" s="18" t="s">
        <v>79</v>
      </c>
    </row>
    <row r="842" s="2" customFormat="1">
      <c r="A842" s="39"/>
      <c r="B842" s="40"/>
      <c r="C842" s="41"/>
      <c r="D842" s="219" t="s">
        <v>132</v>
      </c>
      <c r="E842" s="41"/>
      <c r="F842" s="220" t="s">
        <v>1169</v>
      </c>
      <c r="G842" s="41"/>
      <c r="H842" s="41"/>
      <c r="I842" s="216"/>
      <c r="J842" s="41"/>
      <c r="K842" s="41"/>
      <c r="L842" s="45"/>
      <c r="M842" s="217"/>
      <c r="N842" s="218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132</v>
      </c>
      <c r="AU842" s="18" t="s">
        <v>79</v>
      </c>
    </row>
    <row r="843" s="2" customFormat="1">
      <c r="A843" s="39"/>
      <c r="B843" s="40"/>
      <c r="C843" s="41"/>
      <c r="D843" s="214" t="s">
        <v>134</v>
      </c>
      <c r="E843" s="41"/>
      <c r="F843" s="221" t="s">
        <v>1170</v>
      </c>
      <c r="G843" s="41"/>
      <c r="H843" s="41"/>
      <c r="I843" s="216"/>
      <c r="J843" s="41"/>
      <c r="K843" s="41"/>
      <c r="L843" s="45"/>
      <c r="M843" s="217"/>
      <c r="N843" s="218"/>
      <c r="O843" s="85"/>
      <c r="P843" s="85"/>
      <c r="Q843" s="85"/>
      <c r="R843" s="85"/>
      <c r="S843" s="85"/>
      <c r="T843" s="86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134</v>
      </c>
      <c r="AU843" s="18" t="s">
        <v>79</v>
      </c>
    </row>
    <row r="844" s="13" customFormat="1">
      <c r="A844" s="13"/>
      <c r="B844" s="222"/>
      <c r="C844" s="223"/>
      <c r="D844" s="214" t="s">
        <v>136</v>
      </c>
      <c r="E844" s="224" t="s">
        <v>19</v>
      </c>
      <c r="F844" s="225" t="s">
        <v>1171</v>
      </c>
      <c r="G844" s="223"/>
      <c r="H844" s="226">
        <v>19</v>
      </c>
      <c r="I844" s="227"/>
      <c r="J844" s="223"/>
      <c r="K844" s="223"/>
      <c r="L844" s="228"/>
      <c r="M844" s="229"/>
      <c r="N844" s="230"/>
      <c r="O844" s="230"/>
      <c r="P844" s="230"/>
      <c r="Q844" s="230"/>
      <c r="R844" s="230"/>
      <c r="S844" s="230"/>
      <c r="T844" s="23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2" t="s">
        <v>136</v>
      </c>
      <c r="AU844" s="232" t="s">
        <v>79</v>
      </c>
      <c r="AV844" s="13" t="s">
        <v>79</v>
      </c>
      <c r="AW844" s="13" t="s">
        <v>31</v>
      </c>
      <c r="AX844" s="13" t="s">
        <v>69</v>
      </c>
      <c r="AY844" s="232" t="s">
        <v>121</v>
      </c>
    </row>
    <row r="845" s="13" customFormat="1">
      <c r="A845" s="13"/>
      <c r="B845" s="222"/>
      <c r="C845" s="223"/>
      <c r="D845" s="214" t="s">
        <v>136</v>
      </c>
      <c r="E845" s="224" t="s">
        <v>19</v>
      </c>
      <c r="F845" s="225" t="s">
        <v>1172</v>
      </c>
      <c r="G845" s="223"/>
      <c r="H845" s="226">
        <v>20</v>
      </c>
      <c r="I845" s="227"/>
      <c r="J845" s="223"/>
      <c r="K845" s="223"/>
      <c r="L845" s="228"/>
      <c r="M845" s="229"/>
      <c r="N845" s="230"/>
      <c r="O845" s="230"/>
      <c r="P845" s="230"/>
      <c r="Q845" s="230"/>
      <c r="R845" s="230"/>
      <c r="S845" s="230"/>
      <c r="T845" s="231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2" t="s">
        <v>136</v>
      </c>
      <c r="AU845" s="232" t="s">
        <v>79</v>
      </c>
      <c r="AV845" s="13" t="s">
        <v>79</v>
      </c>
      <c r="AW845" s="13" t="s">
        <v>31</v>
      </c>
      <c r="AX845" s="13" t="s">
        <v>69</v>
      </c>
      <c r="AY845" s="232" t="s">
        <v>121</v>
      </c>
    </row>
    <row r="846" s="13" customFormat="1">
      <c r="A846" s="13"/>
      <c r="B846" s="222"/>
      <c r="C846" s="223"/>
      <c r="D846" s="214" t="s">
        <v>136</v>
      </c>
      <c r="E846" s="224" t="s">
        <v>19</v>
      </c>
      <c r="F846" s="225" t="s">
        <v>1173</v>
      </c>
      <c r="G846" s="223"/>
      <c r="H846" s="226">
        <v>12</v>
      </c>
      <c r="I846" s="227"/>
      <c r="J846" s="223"/>
      <c r="K846" s="223"/>
      <c r="L846" s="228"/>
      <c r="M846" s="229"/>
      <c r="N846" s="230"/>
      <c r="O846" s="230"/>
      <c r="P846" s="230"/>
      <c r="Q846" s="230"/>
      <c r="R846" s="230"/>
      <c r="S846" s="230"/>
      <c r="T846" s="231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2" t="s">
        <v>136</v>
      </c>
      <c r="AU846" s="232" t="s">
        <v>79</v>
      </c>
      <c r="AV846" s="13" t="s">
        <v>79</v>
      </c>
      <c r="AW846" s="13" t="s">
        <v>31</v>
      </c>
      <c r="AX846" s="13" t="s">
        <v>69</v>
      </c>
      <c r="AY846" s="232" t="s">
        <v>121</v>
      </c>
    </row>
    <row r="847" s="14" customFormat="1">
      <c r="A847" s="14"/>
      <c r="B847" s="233"/>
      <c r="C847" s="234"/>
      <c r="D847" s="214" t="s">
        <v>136</v>
      </c>
      <c r="E847" s="235" t="s">
        <v>19</v>
      </c>
      <c r="F847" s="236" t="s">
        <v>146</v>
      </c>
      <c r="G847" s="234"/>
      <c r="H847" s="237">
        <v>51</v>
      </c>
      <c r="I847" s="238"/>
      <c r="J847" s="234"/>
      <c r="K847" s="234"/>
      <c r="L847" s="239"/>
      <c r="M847" s="240"/>
      <c r="N847" s="241"/>
      <c r="O847" s="241"/>
      <c r="P847" s="241"/>
      <c r="Q847" s="241"/>
      <c r="R847" s="241"/>
      <c r="S847" s="241"/>
      <c r="T847" s="24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3" t="s">
        <v>136</v>
      </c>
      <c r="AU847" s="243" t="s">
        <v>79</v>
      </c>
      <c r="AV847" s="14" t="s">
        <v>128</v>
      </c>
      <c r="AW847" s="14" t="s">
        <v>31</v>
      </c>
      <c r="AX847" s="14" t="s">
        <v>77</v>
      </c>
      <c r="AY847" s="243" t="s">
        <v>121</v>
      </c>
    </row>
    <row r="848" s="2" customFormat="1" ht="24.15" customHeight="1">
      <c r="A848" s="39"/>
      <c r="B848" s="40"/>
      <c r="C848" s="201" t="s">
        <v>1174</v>
      </c>
      <c r="D848" s="201" t="s">
        <v>123</v>
      </c>
      <c r="E848" s="202" t="s">
        <v>1175</v>
      </c>
      <c r="F848" s="203" t="s">
        <v>1176</v>
      </c>
      <c r="G848" s="204" t="s">
        <v>682</v>
      </c>
      <c r="H848" s="205">
        <v>420</v>
      </c>
      <c r="I848" s="206"/>
      <c r="J848" s="207">
        <f>ROUND(I848*H848,2)</f>
        <v>0</v>
      </c>
      <c r="K848" s="203" t="s">
        <v>127</v>
      </c>
      <c r="L848" s="45"/>
      <c r="M848" s="208" t="s">
        <v>19</v>
      </c>
      <c r="N848" s="209" t="s">
        <v>40</v>
      </c>
      <c r="O848" s="85"/>
      <c r="P848" s="210">
        <f>O848*H848</f>
        <v>0</v>
      </c>
      <c r="Q848" s="210">
        <v>0</v>
      </c>
      <c r="R848" s="210">
        <f>Q848*H848</f>
        <v>0</v>
      </c>
      <c r="S848" s="210">
        <v>0.097000000000000003</v>
      </c>
      <c r="T848" s="211">
        <f>S848*H848</f>
        <v>40.740000000000002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12" t="s">
        <v>128</v>
      </c>
      <c r="AT848" s="212" t="s">
        <v>123</v>
      </c>
      <c r="AU848" s="212" t="s">
        <v>79</v>
      </c>
      <c r="AY848" s="18" t="s">
        <v>121</v>
      </c>
      <c r="BE848" s="213">
        <f>IF(N848="základní",J848,0)</f>
        <v>0</v>
      </c>
      <c r="BF848" s="213">
        <f>IF(N848="snížená",J848,0)</f>
        <v>0</v>
      </c>
      <c r="BG848" s="213">
        <f>IF(N848="zákl. přenesená",J848,0)</f>
        <v>0</v>
      </c>
      <c r="BH848" s="213">
        <f>IF(N848="sníž. přenesená",J848,0)</f>
        <v>0</v>
      </c>
      <c r="BI848" s="213">
        <f>IF(N848="nulová",J848,0)</f>
        <v>0</v>
      </c>
      <c r="BJ848" s="18" t="s">
        <v>77</v>
      </c>
      <c r="BK848" s="213">
        <f>ROUND(I848*H848,2)</f>
        <v>0</v>
      </c>
      <c r="BL848" s="18" t="s">
        <v>128</v>
      </c>
      <c r="BM848" s="212" t="s">
        <v>1177</v>
      </c>
    </row>
    <row r="849" s="2" customFormat="1">
      <c r="A849" s="39"/>
      <c r="B849" s="40"/>
      <c r="C849" s="41"/>
      <c r="D849" s="214" t="s">
        <v>130</v>
      </c>
      <c r="E849" s="41"/>
      <c r="F849" s="215" t="s">
        <v>1178</v>
      </c>
      <c r="G849" s="41"/>
      <c r="H849" s="41"/>
      <c r="I849" s="216"/>
      <c r="J849" s="41"/>
      <c r="K849" s="41"/>
      <c r="L849" s="45"/>
      <c r="M849" s="217"/>
      <c r="N849" s="218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130</v>
      </c>
      <c r="AU849" s="18" t="s">
        <v>79</v>
      </c>
    </row>
    <row r="850" s="2" customFormat="1">
      <c r="A850" s="39"/>
      <c r="B850" s="40"/>
      <c r="C850" s="41"/>
      <c r="D850" s="219" t="s">
        <v>132</v>
      </c>
      <c r="E850" s="41"/>
      <c r="F850" s="220" t="s">
        <v>1179</v>
      </c>
      <c r="G850" s="41"/>
      <c r="H850" s="41"/>
      <c r="I850" s="216"/>
      <c r="J850" s="41"/>
      <c r="K850" s="41"/>
      <c r="L850" s="45"/>
      <c r="M850" s="217"/>
      <c r="N850" s="218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132</v>
      </c>
      <c r="AU850" s="18" t="s">
        <v>79</v>
      </c>
    </row>
    <row r="851" s="2" customFormat="1">
      <c r="A851" s="39"/>
      <c r="B851" s="40"/>
      <c r="C851" s="41"/>
      <c r="D851" s="214" t="s">
        <v>134</v>
      </c>
      <c r="E851" s="41"/>
      <c r="F851" s="221" t="s">
        <v>1170</v>
      </c>
      <c r="G851" s="41"/>
      <c r="H851" s="41"/>
      <c r="I851" s="216"/>
      <c r="J851" s="41"/>
      <c r="K851" s="41"/>
      <c r="L851" s="45"/>
      <c r="M851" s="217"/>
      <c r="N851" s="218"/>
      <c r="O851" s="85"/>
      <c r="P851" s="85"/>
      <c r="Q851" s="85"/>
      <c r="R851" s="85"/>
      <c r="S851" s="85"/>
      <c r="T851" s="86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134</v>
      </c>
      <c r="AU851" s="18" t="s">
        <v>79</v>
      </c>
    </row>
    <row r="852" s="13" customFormat="1">
      <c r="A852" s="13"/>
      <c r="B852" s="222"/>
      <c r="C852" s="223"/>
      <c r="D852" s="214" t="s">
        <v>136</v>
      </c>
      <c r="E852" s="224" t="s">
        <v>19</v>
      </c>
      <c r="F852" s="225" t="s">
        <v>1180</v>
      </c>
      <c r="G852" s="223"/>
      <c r="H852" s="226">
        <v>420</v>
      </c>
      <c r="I852" s="227"/>
      <c r="J852" s="223"/>
      <c r="K852" s="223"/>
      <c r="L852" s="228"/>
      <c r="M852" s="229"/>
      <c r="N852" s="230"/>
      <c r="O852" s="230"/>
      <c r="P852" s="230"/>
      <c r="Q852" s="230"/>
      <c r="R852" s="230"/>
      <c r="S852" s="230"/>
      <c r="T852" s="231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2" t="s">
        <v>136</v>
      </c>
      <c r="AU852" s="232" t="s">
        <v>79</v>
      </c>
      <c r="AV852" s="13" t="s">
        <v>79</v>
      </c>
      <c r="AW852" s="13" t="s">
        <v>31</v>
      </c>
      <c r="AX852" s="13" t="s">
        <v>77</v>
      </c>
      <c r="AY852" s="232" t="s">
        <v>121</v>
      </c>
    </row>
    <row r="853" s="2" customFormat="1" ht="24.15" customHeight="1">
      <c r="A853" s="39"/>
      <c r="B853" s="40"/>
      <c r="C853" s="201" t="s">
        <v>1181</v>
      </c>
      <c r="D853" s="201" t="s">
        <v>123</v>
      </c>
      <c r="E853" s="202" t="s">
        <v>1182</v>
      </c>
      <c r="F853" s="203" t="s">
        <v>1183</v>
      </c>
      <c r="G853" s="204" t="s">
        <v>682</v>
      </c>
      <c r="H853" s="205">
        <v>8</v>
      </c>
      <c r="I853" s="206"/>
      <c r="J853" s="207">
        <f>ROUND(I853*H853,2)</f>
        <v>0</v>
      </c>
      <c r="K853" s="203" t="s">
        <v>127</v>
      </c>
      <c r="L853" s="45"/>
      <c r="M853" s="208" t="s">
        <v>19</v>
      </c>
      <c r="N853" s="209" t="s">
        <v>40</v>
      </c>
      <c r="O853" s="85"/>
      <c r="P853" s="210">
        <f>O853*H853</f>
        <v>0</v>
      </c>
      <c r="Q853" s="210">
        <v>0</v>
      </c>
      <c r="R853" s="210">
        <f>Q853*H853</f>
        <v>0</v>
      </c>
      <c r="S853" s="210">
        <v>0.085999999999999993</v>
      </c>
      <c r="T853" s="211">
        <f>S853*H853</f>
        <v>0.68799999999999994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12" t="s">
        <v>128</v>
      </c>
      <c r="AT853" s="212" t="s">
        <v>123</v>
      </c>
      <c r="AU853" s="212" t="s">
        <v>79</v>
      </c>
      <c r="AY853" s="18" t="s">
        <v>121</v>
      </c>
      <c r="BE853" s="213">
        <f>IF(N853="základní",J853,0)</f>
        <v>0</v>
      </c>
      <c r="BF853" s="213">
        <f>IF(N853="snížená",J853,0)</f>
        <v>0</v>
      </c>
      <c r="BG853" s="213">
        <f>IF(N853="zákl. přenesená",J853,0)</f>
        <v>0</v>
      </c>
      <c r="BH853" s="213">
        <f>IF(N853="sníž. přenesená",J853,0)</f>
        <v>0</v>
      </c>
      <c r="BI853" s="213">
        <f>IF(N853="nulová",J853,0)</f>
        <v>0</v>
      </c>
      <c r="BJ853" s="18" t="s">
        <v>77</v>
      </c>
      <c r="BK853" s="213">
        <f>ROUND(I853*H853,2)</f>
        <v>0</v>
      </c>
      <c r="BL853" s="18" t="s">
        <v>128</v>
      </c>
      <c r="BM853" s="212" t="s">
        <v>1184</v>
      </c>
    </row>
    <row r="854" s="2" customFormat="1">
      <c r="A854" s="39"/>
      <c r="B854" s="40"/>
      <c r="C854" s="41"/>
      <c r="D854" s="214" t="s">
        <v>130</v>
      </c>
      <c r="E854" s="41"/>
      <c r="F854" s="215" t="s">
        <v>1185</v>
      </c>
      <c r="G854" s="41"/>
      <c r="H854" s="41"/>
      <c r="I854" s="216"/>
      <c r="J854" s="41"/>
      <c r="K854" s="41"/>
      <c r="L854" s="45"/>
      <c r="M854" s="217"/>
      <c r="N854" s="218"/>
      <c r="O854" s="85"/>
      <c r="P854" s="85"/>
      <c r="Q854" s="85"/>
      <c r="R854" s="85"/>
      <c r="S854" s="85"/>
      <c r="T854" s="86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130</v>
      </c>
      <c r="AU854" s="18" t="s">
        <v>79</v>
      </c>
    </row>
    <row r="855" s="2" customFormat="1">
      <c r="A855" s="39"/>
      <c r="B855" s="40"/>
      <c r="C855" s="41"/>
      <c r="D855" s="219" t="s">
        <v>132</v>
      </c>
      <c r="E855" s="41"/>
      <c r="F855" s="220" t="s">
        <v>1186</v>
      </c>
      <c r="G855" s="41"/>
      <c r="H855" s="41"/>
      <c r="I855" s="216"/>
      <c r="J855" s="41"/>
      <c r="K855" s="41"/>
      <c r="L855" s="45"/>
      <c r="M855" s="217"/>
      <c r="N855" s="218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132</v>
      </c>
      <c r="AU855" s="18" t="s">
        <v>79</v>
      </c>
    </row>
    <row r="856" s="2" customFormat="1">
      <c r="A856" s="39"/>
      <c r="B856" s="40"/>
      <c r="C856" s="41"/>
      <c r="D856" s="214" t="s">
        <v>134</v>
      </c>
      <c r="E856" s="41"/>
      <c r="F856" s="221" t="s">
        <v>1187</v>
      </c>
      <c r="G856" s="41"/>
      <c r="H856" s="41"/>
      <c r="I856" s="216"/>
      <c r="J856" s="41"/>
      <c r="K856" s="41"/>
      <c r="L856" s="45"/>
      <c r="M856" s="217"/>
      <c r="N856" s="218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134</v>
      </c>
      <c r="AU856" s="18" t="s">
        <v>79</v>
      </c>
    </row>
    <row r="857" s="13" customFormat="1">
      <c r="A857" s="13"/>
      <c r="B857" s="222"/>
      <c r="C857" s="223"/>
      <c r="D857" s="214" t="s">
        <v>136</v>
      </c>
      <c r="E857" s="224" t="s">
        <v>19</v>
      </c>
      <c r="F857" s="225" t="s">
        <v>1188</v>
      </c>
      <c r="G857" s="223"/>
      <c r="H857" s="226">
        <v>8</v>
      </c>
      <c r="I857" s="227"/>
      <c r="J857" s="223"/>
      <c r="K857" s="223"/>
      <c r="L857" s="228"/>
      <c r="M857" s="229"/>
      <c r="N857" s="230"/>
      <c r="O857" s="230"/>
      <c r="P857" s="230"/>
      <c r="Q857" s="230"/>
      <c r="R857" s="230"/>
      <c r="S857" s="230"/>
      <c r="T857" s="23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2" t="s">
        <v>136</v>
      </c>
      <c r="AU857" s="232" t="s">
        <v>79</v>
      </c>
      <c r="AV857" s="13" t="s">
        <v>79</v>
      </c>
      <c r="AW857" s="13" t="s">
        <v>31</v>
      </c>
      <c r="AX857" s="13" t="s">
        <v>77</v>
      </c>
      <c r="AY857" s="232" t="s">
        <v>121</v>
      </c>
    </row>
    <row r="858" s="2" customFormat="1" ht="16.5" customHeight="1">
      <c r="A858" s="39"/>
      <c r="B858" s="40"/>
      <c r="C858" s="201" t="s">
        <v>1189</v>
      </c>
      <c r="D858" s="201" t="s">
        <v>123</v>
      </c>
      <c r="E858" s="202" t="s">
        <v>1190</v>
      </c>
      <c r="F858" s="203" t="s">
        <v>1191</v>
      </c>
      <c r="G858" s="204" t="s">
        <v>126</v>
      </c>
      <c r="H858" s="205">
        <v>25</v>
      </c>
      <c r="I858" s="206"/>
      <c r="J858" s="207">
        <f>ROUND(I858*H858,2)</f>
        <v>0</v>
      </c>
      <c r="K858" s="203" t="s">
        <v>127</v>
      </c>
      <c r="L858" s="45"/>
      <c r="M858" s="208" t="s">
        <v>19</v>
      </c>
      <c r="N858" s="209" t="s">
        <v>40</v>
      </c>
      <c r="O858" s="85"/>
      <c r="P858" s="210">
        <f>O858*H858</f>
        <v>0</v>
      </c>
      <c r="Q858" s="210">
        <v>0</v>
      </c>
      <c r="R858" s="210">
        <f>Q858*H858</f>
        <v>0</v>
      </c>
      <c r="S858" s="210">
        <v>0.01</v>
      </c>
      <c r="T858" s="211">
        <f>S858*H858</f>
        <v>0.25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12" t="s">
        <v>128</v>
      </c>
      <c r="AT858" s="212" t="s">
        <v>123</v>
      </c>
      <c r="AU858" s="212" t="s">
        <v>79</v>
      </c>
      <c r="AY858" s="18" t="s">
        <v>121</v>
      </c>
      <c r="BE858" s="213">
        <f>IF(N858="základní",J858,0)</f>
        <v>0</v>
      </c>
      <c r="BF858" s="213">
        <f>IF(N858="snížená",J858,0)</f>
        <v>0</v>
      </c>
      <c r="BG858" s="213">
        <f>IF(N858="zákl. přenesená",J858,0)</f>
        <v>0</v>
      </c>
      <c r="BH858" s="213">
        <f>IF(N858="sníž. přenesená",J858,0)</f>
        <v>0</v>
      </c>
      <c r="BI858" s="213">
        <f>IF(N858="nulová",J858,0)</f>
        <v>0</v>
      </c>
      <c r="BJ858" s="18" t="s">
        <v>77</v>
      </c>
      <c r="BK858" s="213">
        <f>ROUND(I858*H858,2)</f>
        <v>0</v>
      </c>
      <c r="BL858" s="18" t="s">
        <v>128</v>
      </c>
      <c r="BM858" s="212" t="s">
        <v>1192</v>
      </c>
    </row>
    <row r="859" s="2" customFormat="1">
      <c r="A859" s="39"/>
      <c r="B859" s="40"/>
      <c r="C859" s="41"/>
      <c r="D859" s="214" t="s">
        <v>130</v>
      </c>
      <c r="E859" s="41"/>
      <c r="F859" s="215" t="s">
        <v>1193</v>
      </c>
      <c r="G859" s="41"/>
      <c r="H859" s="41"/>
      <c r="I859" s="216"/>
      <c r="J859" s="41"/>
      <c r="K859" s="41"/>
      <c r="L859" s="45"/>
      <c r="M859" s="217"/>
      <c r="N859" s="218"/>
      <c r="O859" s="85"/>
      <c r="P859" s="85"/>
      <c r="Q859" s="85"/>
      <c r="R859" s="85"/>
      <c r="S859" s="85"/>
      <c r="T859" s="86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130</v>
      </c>
      <c r="AU859" s="18" t="s">
        <v>79</v>
      </c>
    </row>
    <row r="860" s="2" customFormat="1">
      <c r="A860" s="39"/>
      <c r="B860" s="40"/>
      <c r="C860" s="41"/>
      <c r="D860" s="219" t="s">
        <v>132</v>
      </c>
      <c r="E860" s="41"/>
      <c r="F860" s="220" t="s">
        <v>1194</v>
      </c>
      <c r="G860" s="41"/>
      <c r="H860" s="41"/>
      <c r="I860" s="216"/>
      <c r="J860" s="41"/>
      <c r="K860" s="41"/>
      <c r="L860" s="45"/>
      <c r="M860" s="217"/>
      <c r="N860" s="218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132</v>
      </c>
      <c r="AU860" s="18" t="s">
        <v>79</v>
      </c>
    </row>
    <row r="861" s="2" customFormat="1">
      <c r="A861" s="39"/>
      <c r="B861" s="40"/>
      <c r="C861" s="41"/>
      <c r="D861" s="214" t="s">
        <v>134</v>
      </c>
      <c r="E861" s="41"/>
      <c r="F861" s="221" t="s">
        <v>1195</v>
      </c>
      <c r="G861" s="41"/>
      <c r="H861" s="41"/>
      <c r="I861" s="216"/>
      <c r="J861" s="41"/>
      <c r="K861" s="41"/>
      <c r="L861" s="45"/>
      <c r="M861" s="217"/>
      <c r="N861" s="218"/>
      <c r="O861" s="85"/>
      <c r="P861" s="85"/>
      <c r="Q861" s="85"/>
      <c r="R861" s="85"/>
      <c r="S861" s="85"/>
      <c r="T861" s="86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134</v>
      </c>
      <c r="AU861" s="18" t="s">
        <v>79</v>
      </c>
    </row>
    <row r="862" s="13" customFormat="1">
      <c r="A862" s="13"/>
      <c r="B862" s="222"/>
      <c r="C862" s="223"/>
      <c r="D862" s="214" t="s">
        <v>136</v>
      </c>
      <c r="E862" s="224" t="s">
        <v>19</v>
      </c>
      <c r="F862" s="225" t="s">
        <v>1196</v>
      </c>
      <c r="G862" s="223"/>
      <c r="H862" s="226">
        <v>25</v>
      </c>
      <c r="I862" s="227"/>
      <c r="J862" s="223"/>
      <c r="K862" s="223"/>
      <c r="L862" s="228"/>
      <c r="M862" s="229"/>
      <c r="N862" s="230"/>
      <c r="O862" s="230"/>
      <c r="P862" s="230"/>
      <c r="Q862" s="230"/>
      <c r="R862" s="230"/>
      <c r="S862" s="230"/>
      <c r="T862" s="231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2" t="s">
        <v>136</v>
      </c>
      <c r="AU862" s="232" t="s">
        <v>79</v>
      </c>
      <c r="AV862" s="13" t="s">
        <v>79</v>
      </c>
      <c r="AW862" s="13" t="s">
        <v>31</v>
      </c>
      <c r="AX862" s="13" t="s">
        <v>77</v>
      </c>
      <c r="AY862" s="232" t="s">
        <v>121</v>
      </c>
    </row>
    <row r="863" s="2" customFormat="1" ht="24.15" customHeight="1">
      <c r="A863" s="39"/>
      <c r="B863" s="40"/>
      <c r="C863" s="201" t="s">
        <v>1197</v>
      </c>
      <c r="D863" s="201" t="s">
        <v>123</v>
      </c>
      <c r="E863" s="202" t="s">
        <v>1198</v>
      </c>
      <c r="F863" s="203" t="s">
        <v>1199</v>
      </c>
      <c r="G863" s="204" t="s">
        <v>283</v>
      </c>
      <c r="H863" s="205">
        <v>3.1000000000000001</v>
      </c>
      <c r="I863" s="206"/>
      <c r="J863" s="207">
        <f>ROUND(I863*H863,2)</f>
        <v>0</v>
      </c>
      <c r="K863" s="203" t="s">
        <v>127</v>
      </c>
      <c r="L863" s="45"/>
      <c r="M863" s="208" t="s">
        <v>19</v>
      </c>
      <c r="N863" s="209" t="s">
        <v>40</v>
      </c>
      <c r="O863" s="85"/>
      <c r="P863" s="210">
        <f>O863*H863</f>
        <v>0</v>
      </c>
      <c r="Q863" s="210">
        <v>0</v>
      </c>
      <c r="R863" s="210">
        <f>Q863*H863</f>
        <v>0</v>
      </c>
      <c r="S863" s="210">
        <v>0</v>
      </c>
      <c r="T863" s="211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12" t="s">
        <v>128</v>
      </c>
      <c r="AT863" s="212" t="s">
        <v>123</v>
      </c>
      <c r="AU863" s="212" t="s">
        <v>79</v>
      </c>
      <c r="AY863" s="18" t="s">
        <v>121</v>
      </c>
      <c r="BE863" s="213">
        <f>IF(N863="základní",J863,0)</f>
        <v>0</v>
      </c>
      <c r="BF863" s="213">
        <f>IF(N863="snížená",J863,0)</f>
        <v>0</v>
      </c>
      <c r="BG863" s="213">
        <f>IF(N863="zákl. přenesená",J863,0)</f>
        <v>0</v>
      </c>
      <c r="BH863" s="213">
        <f>IF(N863="sníž. přenesená",J863,0)</f>
        <v>0</v>
      </c>
      <c r="BI863" s="213">
        <f>IF(N863="nulová",J863,0)</f>
        <v>0</v>
      </c>
      <c r="BJ863" s="18" t="s">
        <v>77</v>
      </c>
      <c r="BK863" s="213">
        <f>ROUND(I863*H863,2)</f>
        <v>0</v>
      </c>
      <c r="BL863" s="18" t="s">
        <v>128</v>
      </c>
      <c r="BM863" s="212" t="s">
        <v>1200</v>
      </c>
    </row>
    <row r="864" s="2" customFormat="1">
      <c r="A864" s="39"/>
      <c r="B864" s="40"/>
      <c r="C864" s="41"/>
      <c r="D864" s="214" t="s">
        <v>130</v>
      </c>
      <c r="E864" s="41"/>
      <c r="F864" s="215" t="s">
        <v>1201</v>
      </c>
      <c r="G864" s="41"/>
      <c r="H864" s="41"/>
      <c r="I864" s="216"/>
      <c r="J864" s="41"/>
      <c r="K864" s="41"/>
      <c r="L864" s="45"/>
      <c r="M864" s="217"/>
      <c r="N864" s="218"/>
      <c r="O864" s="85"/>
      <c r="P864" s="85"/>
      <c r="Q864" s="85"/>
      <c r="R864" s="85"/>
      <c r="S864" s="85"/>
      <c r="T864" s="86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130</v>
      </c>
      <c r="AU864" s="18" t="s">
        <v>79</v>
      </c>
    </row>
    <row r="865" s="2" customFormat="1">
      <c r="A865" s="39"/>
      <c r="B865" s="40"/>
      <c r="C865" s="41"/>
      <c r="D865" s="219" t="s">
        <v>132</v>
      </c>
      <c r="E865" s="41"/>
      <c r="F865" s="220" t="s">
        <v>1202</v>
      </c>
      <c r="G865" s="41"/>
      <c r="H865" s="41"/>
      <c r="I865" s="216"/>
      <c r="J865" s="41"/>
      <c r="K865" s="41"/>
      <c r="L865" s="45"/>
      <c r="M865" s="217"/>
      <c r="N865" s="218"/>
      <c r="O865" s="85"/>
      <c r="P865" s="85"/>
      <c r="Q865" s="85"/>
      <c r="R865" s="85"/>
      <c r="S865" s="85"/>
      <c r="T865" s="86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132</v>
      </c>
      <c r="AU865" s="18" t="s">
        <v>79</v>
      </c>
    </row>
    <row r="866" s="2" customFormat="1">
      <c r="A866" s="39"/>
      <c r="B866" s="40"/>
      <c r="C866" s="41"/>
      <c r="D866" s="214" t="s">
        <v>134</v>
      </c>
      <c r="E866" s="41"/>
      <c r="F866" s="221" t="s">
        <v>1203</v>
      </c>
      <c r="G866" s="41"/>
      <c r="H866" s="41"/>
      <c r="I866" s="216"/>
      <c r="J866" s="41"/>
      <c r="K866" s="41"/>
      <c r="L866" s="45"/>
      <c r="M866" s="217"/>
      <c r="N866" s="218"/>
      <c r="O866" s="85"/>
      <c r="P866" s="85"/>
      <c r="Q866" s="85"/>
      <c r="R866" s="85"/>
      <c r="S866" s="85"/>
      <c r="T866" s="86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134</v>
      </c>
      <c r="AU866" s="18" t="s">
        <v>79</v>
      </c>
    </row>
    <row r="867" s="13" customFormat="1">
      <c r="A867" s="13"/>
      <c r="B867" s="222"/>
      <c r="C867" s="223"/>
      <c r="D867" s="214" t="s">
        <v>136</v>
      </c>
      <c r="E867" s="224" t="s">
        <v>19</v>
      </c>
      <c r="F867" s="225" t="s">
        <v>1204</v>
      </c>
      <c r="G867" s="223"/>
      <c r="H867" s="226">
        <v>3.1000000000000001</v>
      </c>
      <c r="I867" s="227"/>
      <c r="J867" s="223"/>
      <c r="K867" s="223"/>
      <c r="L867" s="228"/>
      <c r="M867" s="229"/>
      <c r="N867" s="230"/>
      <c r="O867" s="230"/>
      <c r="P867" s="230"/>
      <c r="Q867" s="230"/>
      <c r="R867" s="230"/>
      <c r="S867" s="230"/>
      <c r="T867" s="231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2" t="s">
        <v>136</v>
      </c>
      <c r="AU867" s="232" t="s">
        <v>79</v>
      </c>
      <c r="AV867" s="13" t="s">
        <v>79</v>
      </c>
      <c r="AW867" s="13" t="s">
        <v>31</v>
      </c>
      <c r="AX867" s="13" t="s">
        <v>77</v>
      </c>
      <c r="AY867" s="232" t="s">
        <v>121</v>
      </c>
    </row>
    <row r="868" s="2" customFormat="1" ht="21.75" customHeight="1">
      <c r="A868" s="39"/>
      <c r="B868" s="40"/>
      <c r="C868" s="201" t="s">
        <v>1205</v>
      </c>
      <c r="D868" s="201" t="s">
        <v>123</v>
      </c>
      <c r="E868" s="202" t="s">
        <v>1206</v>
      </c>
      <c r="F868" s="203" t="s">
        <v>1207</v>
      </c>
      <c r="G868" s="204" t="s">
        <v>682</v>
      </c>
      <c r="H868" s="205">
        <v>39</v>
      </c>
      <c r="I868" s="206"/>
      <c r="J868" s="207">
        <f>ROUND(I868*H868,2)</f>
        <v>0</v>
      </c>
      <c r="K868" s="203" t="s">
        <v>127</v>
      </c>
      <c r="L868" s="45"/>
      <c r="M868" s="208" t="s">
        <v>19</v>
      </c>
      <c r="N868" s="209" t="s">
        <v>40</v>
      </c>
      <c r="O868" s="85"/>
      <c r="P868" s="210">
        <f>O868*H868</f>
        <v>0</v>
      </c>
      <c r="Q868" s="210">
        <v>0</v>
      </c>
      <c r="R868" s="210">
        <f>Q868*H868</f>
        <v>0</v>
      </c>
      <c r="S868" s="210">
        <v>0.97999999999999998</v>
      </c>
      <c r="T868" s="211">
        <f>S868*H868</f>
        <v>38.219999999999999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12" t="s">
        <v>128</v>
      </c>
      <c r="AT868" s="212" t="s">
        <v>123</v>
      </c>
      <c r="AU868" s="212" t="s">
        <v>79</v>
      </c>
      <c r="AY868" s="18" t="s">
        <v>121</v>
      </c>
      <c r="BE868" s="213">
        <f>IF(N868="základní",J868,0)</f>
        <v>0</v>
      </c>
      <c r="BF868" s="213">
        <f>IF(N868="snížená",J868,0)</f>
        <v>0</v>
      </c>
      <c r="BG868" s="213">
        <f>IF(N868="zákl. přenesená",J868,0)</f>
        <v>0</v>
      </c>
      <c r="BH868" s="213">
        <f>IF(N868="sníž. přenesená",J868,0)</f>
        <v>0</v>
      </c>
      <c r="BI868" s="213">
        <f>IF(N868="nulová",J868,0)</f>
        <v>0</v>
      </c>
      <c r="BJ868" s="18" t="s">
        <v>77</v>
      </c>
      <c r="BK868" s="213">
        <f>ROUND(I868*H868,2)</f>
        <v>0</v>
      </c>
      <c r="BL868" s="18" t="s">
        <v>128</v>
      </c>
      <c r="BM868" s="212" t="s">
        <v>1208</v>
      </c>
    </row>
    <row r="869" s="2" customFormat="1">
      <c r="A869" s="39"/>
      <c r="B869" s="40"/>
      <c r="C869" s="41"/>
      <c r="D869" s="214" t="s">
        <v>130</v>
      </c>
      <c r="E869" s="41"/>
      <c r="F869" s="215" t="s">
        <v>1209</v>
      </c>
      <c r="G869" s="41"/>
      <c r="H869" s="41"/>
      <c r="I869" s="216"/>
      <c r="J869" s="41"/>
      <c r="K869" s="41"/>
      <c r="L869" s="45"/>
      <c r="M869" s="217"/>
      <c r="N869" s="218"/>
      <c r="O869" s="85"/>
      <c r="P869" s="85"/>
      <c r="Q869" s="85"/>
      <c r="R869" s="85"/>
      <c r="S869" s="85"/>
      <c r="T869" s="86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130</v>
      </c>
      <c r="AU869" s="18" t="s">
        <v>79</v>
      </c>
    </row>
    <row r="870" s="2" customFormat="1">
      <c r="A870" s="39"/>
      <c r="B870" s="40"/>
      <c r="C870" s="41"/>
      <c r="D870" s="219" t="s">
        <v>132</v>
      </c>
      <c r="E870" s="41"/>
      <c r="F870" s="220" t="s">
        <v>1210</v>
      </c>
      <c r="G870" s="41"/>
      <c r="H870" s="41"/>
      <c r="I870" s="216"/>
      <c r="J870" s="41"/>
      <c r="K870" s="41"/>
      <c r="L870" s="45"/>
      <c r="M870" s="217"/>
      <c r="N870" s="218"/>
      <c r="O870" s="85"/>
      <c r="P870" s="85"/>
      <c r="Q870" s="85"/>
      <c r="R870" s="85"/>
      <c r="S870" s="85"/>
      <c r="T870" s="86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132</v>
      </c>
      <c r="AU870" s="18" t="s">
        <v>79</v>
      </c>
    </row>
    <row r="871" s="2" customFormat="1">
      <c r="A871" s="39"/>
      <c r="B871" s="40"/>
      <c r="C871" s="41"/>
      <c r="D871" s="214" t="s">
        <v>134</v>
      </c>
      <c r="E871" s="41"/>
      <c r="F871" s="221" t="s">
        <v>1211</v>
      </c>
      <c r="G871" s="41"/>
      <c r="H871" s="41"/>
      <c r="I871" s="216"/>
      <c r="J871" s="41"/>
      <c r="K871" s="41"/>
      <c r="L871" s="45"/>
      <c r="M871" s="217"/>
      <c r="N871" s="218"/>
      <c r="O871" s="85"/>
      <c r="P871" s="85"/>
      <c r="Q871" s="85"/>
      <c r="R871" s="85"/>
      <c r="S871" s="85"/>
      <c r="T871" s="86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T871" s="18" t="s">
        <v>134</v>
      </c>
      <c r="AU871" s="18" t="s">
        <v>79</v>
      </c>
    </row>
    <row r="872" s="13" customFormat="1">
      <c r="A872" s="13"/>
      <c r="B872" s="222"/>
      <c r="C872" s="223"/>
      <c r="D872" s="214" t="s">
        <v>136</v>
      </c>
      <c r="E872" s="224" t="s">
        <v>19</v>
      </c>
      <c r="F872" s="225" t="s">
        <v>1212</v>
      </c>
      <c r="G872" s="223"/>
      <c r="H872" s="226">
        <v>11</v>
      </c>
      <c r="I872" s="227"/>
      <c r="J872" s="223"/>
      <c r="K872" s="223"/>
      <c r="L872" s="228"/>
      <c r="M872" s="229"/>
      <c r="N872" s="230"/>
      <c r="O872" s="230"/>
      <c r="P872" s="230"/>
      <c r="Q872" s="230"/>
      <c r="R872" s="230"/>
      <c r="S872" s="230"/>
      <c r="T872" s="231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2" t="s">
        <v>136</v>
      </c>
      <c r="AU872" s="232" t="s">
        <v>79</v>
      </c>
      <c r="AV872" s="13" t="s">
        <v>79</v>
      </c>
      <c r="AW872" s="13" t="s">
        <v>31</v>
      </c>
      <c r="AX872" s="13" t="s">
        <v>69</v>
      </c>
      <c r="AY872" s="232" t="s">
        <v>121</v>
      </c>
    </row>
    <row r="873" s="13" customFormat="1">
      <c r="A873" s="13"/>
      <c r="B873" s="222"/>
      <c r="C873" s="223"/>
      <c r="D873" s="214" t="s">
        <v>136</v>
      </c>
      <c r="E873" s="224" t="s">
        <v>19</v>
      </c>
      <c r="F873" s="225" t="s">
        <v>1213</v>
      </c>
      <c r="G873" s="223"/>
      <c r="H873" s="226">
        <v>8</v>
      </c>
      <c r="I873" s="227"/>
      <c r="J873" s="223"/>
      <c r="K873" s="223"/>
      <c r="L873" s="228"/>
      <c r="M873" s="229"/>
      <c r="N873" s="230"/>
      <c r="O873" s="230"/>
      <c r="P873" s="230"/>
      <c r="Q873" s="230"/>
      <c r="R873" s="230"/>
      <c r="S873" s="230"/>
      <c r="T873" s="231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2" t="s">
        <v>136</v>
      </c>
      <c r="AU873" s="232" t="s">
        <v>79</v>
      </c>
      <c r="AV873" s="13" t="s">
        <v>79</v>
      </c>
      <c r="AW873" s="13" t="s">
        <v>31</v>
      </c>
      <c r="AX873" s="13" t="s">
        <v>69</v>
      </c>
      <c r="AY873" s="232" t="s">
        <v>121</v>
      </c>
    </row>
    <row r="874" s="13" customFormat="1">
      <c r="A874" s="13"/>
      <c r="B874" s="222"/>
      <c r="C874" s="223"/>
      <c r="D874" s="214" t="s">
        <v>136</v>
      </c>
      <c r="E874" s="224" t="s">
        <v>19</v>
      </c>
      <c r="F874" s="225" t="s">
        <v>1214</v>
      </c>
      <c r="G874" s="223"/>
      <c r="H874" s="226">
        <v>7</v>
      </c>
      <c r="I874" s="227"/>
      <c r="J874" s="223"/>
      <c r="K874" s="223"/>
      <c r="L874" s="228"/>
      <c r="M874" s="229"/>
      <c r="N874" s="230"/>
      <c r="O874" s="230"/>
      <c r="P874" s="230"/>
      <c r="Q874" s="230"/>
      <c r="R874" s="230"/>
      <c r="S874" s="230"/>
      <c r="T874" s="23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2" t="s">
        <v>136</v>
      </c>
      <c r="AU874" s="232" t="s">
        <v>79</v>
      </c>
      <c r="AV874" s="13" t="s">
        <v>79</v>
      </c>
      <c r="AW874" s="13" t="s">
        <v>31</v>
      </c>
      <c r="AX874" s="13" t="s">
        <v>69</v>
      </c>
      <c r="AY874" s="232" t="s">
        <v>121</v>
      </c>
    </row>
    <row r="875" s="13" customFormat="1">
      <c r="A875" s="13"/>
      <c r="B875" s="222"/>
      <c r="C875" s="223"/>
      <c r="D875" s="214" t="s">
        <v>136</v>
      </c>
      <c r="E875" s="224" t="s">
        <v>19</v>
      </c>
      <c r="F875" s="225" t="s">
        <v>1215</v>
      </c>
      <c r="G875" s="223"/>
      <c r="H875" s="226">
        <v>7</v>
      </c>
      <c r="I875" s="227"/>
      <c r="J875" s="223"/>
      <c r="K875" s="223"/>
      <c r="L875" s="228"/>
      <c r="M875" s="229"/>
      <c r="N875" s="230"/>
      <c r="O875" s="230"/>
      <c r="P875" s="230"/>
      <c r="Q875" s="230"/>
      <c r="R875" s="230"/>
      <c r="S875" s="230"/>
      <c r="T875" s="231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2" t="s">
        <v>136</v>
      </c>
      <c r="AU875" s="232" t="s">
        <v>79</v>
      </c>
      <c r="AV875" s="13" t="s">
        <v>79</v>
      </c>
      <c r="AW875" s="13" t="s">
        <v>31</v>
      </c>
      <c r="AX875" s="13" t="s">
        <v>69</v>
      </c>
      <c r="AY875" s="232" t="s">
        <v>121</v>
      </c>
    </row>
    <row r="876" s="13" customFormat="1">
      <c r="A876" s="13"/>
      <c r="B876" s="222"/>
      <c r="C876" s="223"/>
      <c r="D876" s="214" t="s">
        <v>136</v>
      </c>
      <c r="E876" s="224" t="s">
        <v>19</v>
      </c>
      <c r="F876" s="225" t="s">
        <v>1216</v>
      </c>
      <c r="G876" s="223"/>
      <c r="H876" s="226">
        <v>6</v>
      </c>
      <c r="I876" s="227"/>
      <c r="J876" s="223"/>
      <c r="K876" s="223"/>
      <c r="L876" s="228"/>
      <c r="M876" s="229"/>
      <c r="N876" s="230"/>
      <c r="O876" s="230"/>
      <c r="P876" s="230"/>
      <c r="Q876" s="230"/>
      <c r="R876" s="230"/>
      <c r="S876" s="230"/>
      <c r="T876" s="231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2" t="s">
        <v>136</v>
      </c>
      <c r="AU876" s="232" t="s">
        <v>79</v>
      </c>
      <c r="AV876" s="13" t="s">
        <v>79</v>
      </c>
      <c r="AW876" s="13" t="s">
        <v>31</v>
      </c>
      <c r="AX876" s="13" t="s">
        <v>69</v>
      </c>
      <c r="AY876" s="232" t="s">
        <v>121</v>
      </c>
    </row>
    <row r="877" s="14" customFormat="1">
      <c r="A877" s="14"/>
      <c r="B877" s="233"/>
      <c r="C877" s="234"/>
      <c r="D877" s="214" t="s">
        <v>136</v>
      </c>
      <c r="E877" s="235" t="s">
        <v>19</v>
      </c>
      <c r="F877" s="236" t="s">
        <v>146</v>
      </c>
      <c r="G877" s="234"/>
      <c r="H877" s="237">
        <v>39</v>
      </c>
      <c r="I877" s="238"/>
      <c r="J877" s="234"/>
      <c r="K877" s="234"/>
      <c r="L877" s="239"/>
      <c r="M877" s="240"/>
      <c r="N877" s="241"/>
      <c r="O877" s="241"/>
      <c r="P877" s="241"/>
      <c r="Q877" s="241"/>
      <c r="R877" s="241"/>
      <c r="S877" s="241"/>
      <c r="T877" s="24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3" t="s">
        <v>136</v>
      </c>
      <c r="AU877" s="243" t="s">
        <v>79</v>
      </c>
      <c r="AV877" s="14" t="s">
        <v>128</v>
      </c>
      <c r="AW877" s="14" t="s">
        <v>31</v>
      </c>
      <c r="AX877" s="14" t="s">
        <v>77</v>
      </c>
      <c r="AY877" s="243" t="s">
        <v>121</v>
      </c>
    </row>
    <row r="878" s="2" customFormat="1" ht="21.75" customHeight="1">
      <c r="A878" s="39"/>
      <c r="B878" s="40"/>
      <c r="C878" s="201" t="s">
        <v>1217</v>
      </c>
      <c r="D878" s="201" t="s">
        <v>123</v>
      </c>
      <c r="E878" s="202" t="s">
        <v>1218</v>
      </c>
      <c r="F878" s="203" t="s">
        <v>1219</v>
      </c>
      <c r="G878" s="204" t="s">
        <v>283</v>
      </c>
      <c r="H878" s="205">
        <v>11.25</v>
      </c>
      <c r="I878" s="206"/>
      <c r="J878" s="207">
        <f>ROUND(I878*H878,2)</f>
        <v>0</v>
      </c>
      <c r="K878" s="203" t="s">
        <v>127</v>
      </c>
      <c r="L878" s="45"/>
      <c r="M878" s="208" t="s">
        <v>19</v>
      </c>
      <c r="N878" s="209" t="s">
        <v>40</v>
      </c>
      <c r="O878" s="85"/>
      <c r="P878" s="210">
        <f>O878*H878</f>
        <v>0</v>
      </c>
      <c r="Q878" s="210">
        <v>0</v>
      </c>
      <c r="R878" s="210">
        <f>Q878*H878</f>
        <v>0</v>
      </c>
      <c r="S878" s="210">
        <v>2.3999999999999999</v>
      </c>
      <c r="T878" s="211">
        <f>S878*H878</f>
        <v>27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12" t="s">
        <v>128</v>
      </c>
      <c r="AT878" s="212" t="s">
        <v>123</v>
      </c>
      <c r="AU878" s="212" t="s">
        <v>79</v>
      </c>
      <c r="AY878" s="18" t="s">
        <v>121</v>
      </c>
      <c r="BE878" s="213">
        <f>IF(N878="základní",J878,0)</f>
        <v>0</v>
      </c>
      <c r="BF878" s="213">
        <f>IF(N878="snížená",J878,0)</f>
        <v>0</v>
      </c>
      <c r="BG878" s="213">
        <f>IF(N878="zákl. přenesená",J878,0)</f>
        <v>0</v>
      </c>
      <c r="BH878" s="213">
        <f>IF(N878="sníž. přenesená",J878,0)</f>
        <v>0</v>
      </c>
      <c r="BI878" s="213">
        <f>IF(N878="nulová",J878,0)</f>
        <v>0</v>
      </c>
      <c r="BJ878" s="18" t="s">
        <v>77</v>
      </c>
      <c r="BK878" s="213">
        <f>ROUND(I878*H878,2)</f>
        <v>0</v>
      </c>
      <c r="BL878" s="18" t="s">
        <v>128</v>
      </c>
      <c r="BM878" s="212" t="s">
        <v>1220</v>
      </c>
    </row>
    <row r="879" s="2" customFormat="1">
      <c r="A879" s="39"/>
      <c r="B879" s="40"/>
      <c r="C879" s="41"/>
      <c r="D879" s="214" t="s">
        <v>130</v>
      </c>
      <c r="E879" s="41"/>
      <c r="F879" s="215" t="s">
        <v>1221</v>
      </c>
      <c r="G879" s="41"/>
      <c r="H879" s="41"/>
      <c r="I879" s="216"/>
      <c r="J879" s="41"/>
      <c r="K879" s="41"/>
      <c r="L879" s="45"/>
      <c r="M879" s="217"/>
      <c r="N879" s="218"/>
      <c r="O879" s="85"/>
      <c r="P879" s="85"/>
      <c r="Q879" s="85"/>
      <c r="R879" s="85"/>
      <c r="S879" s="85"/>
      <c r="T879" s="86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130</v>
      </c>
      <c r="AU879" s="18" t="s">
        <v>79</v>
      </c>
    </row>
    <row r="880" s="2" customFormat="1">
      <c r="A880" s="39"/>
      <c r="B880" s="40"/>
      <c r="C880" s="41"/>
      <c r="D880" s="219" t="s">
        <v>132</v>
      </c>
      <c r="E880" s="41"/>
      <c r="F880" s="220" t="s">
        <v>1222</v>
      </c>
      <c r="G880" s="41"/>
      <c r="H880" s="41"/>
      <c r="I880" s="216"/>
      <c r="J880" s="41"/>
      <c r="K880" s="41"/>
      <c r="L880" s="45"/>
      <c r="M880" s="217"/>
      <c r="N880" s="218"/>
      <c r="O880" s="85"/>
      <c r="P880" s="85"/>
      <c r="Q880" s="85"/>
      <c r="R880" s="85"/>
      <c r="S880" s="85"/>
      <c r="T880" s="86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132</v>
      </c>
      <c r="AU880" s="18" t="s">
        <v>79</v>
      </c>
    </row>
    <row r="881" s="2" customFormat="1">
      <c r="A881" s="39"/>
      <c r="B881" s="40"/>
      <c r="C881" s="41"/>
      <c r="D881" s="214" t="s">
        <v>134</v>
      </c>
      <c r="E881" s="41"/>
      <c r="F881" s="221" t="s">
        <v>1223</v>
      </c>
      <c r="G881" s="41"/>
      <c r="H881" s="41"/>
      <c r="I881" s="216"/>
      <c r="J881" s="41"/>
      <c r="K881" s="41"/>
      <c r="L881" s="45"/>
      <c r="M881" s="217"/>
      <c r="N881" s="218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134</v>
      </c>
      <c r="AU881" s="18" t="s">
        <v>79</v>
      </c>
    </row>
    <row r="882" s="13" customFormat="1">
      <c r="A882" s="13"/>
      <c r="B882" s="222"/>
      <c r="C882" s="223"/>
      <c r="D882" s="214" t="s">
        <v>136</v>
      </c>
      <c r="E882" s="224" t="s">
        <v>19</v>
      </c>
      <c r="F882" s="225" t="s">
        <v>1224</v>
      </c>
      <c r="G882" s="223"/>
      <c r="H882" s="226">
        <v>6.75</v>
      </c>
      <c r="I882" s="227"/>
      <c r="J882" s="223"/>
      <c r="K882" s="223"/>
      <c r="L882" s="228"/>
      <c r="M882" s="229"/>
      <c r="N882" s="230"/>
      <c r="O882" s="230"/>
      <c r="P882" s="230"/>
      <c r="Q882" s="230"/>
      <c r="R882" s="230"/>
      <c r="S882" s="230"/>
      <c r="T882" s="231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2" t="s">
        <v>136</v>
      </c>
      <c r="AU882" s="232" t="s">
        <v>79</v>
      </c>
      <c r="AV882" s="13" t="s">
        <v>79</v>
      </c>
      <c r="AW882" s="13" t="s">
        <v>31</v>
      </c>
      <c r="AX882" s="13" t="s">
        <v>69</v>
      </c>
      <c r="AY882" s="232" t="s">
        <v>121</v>
      </c>
    </row>
    <row r="883" s="13" customFormat="1">
      <c r="A883" s="13"/>
      <c r="B883" s="222"/>
      <c r="C883" s="223"/>
      <c r="D883" s="214" t="s">
        <v>136</v>
      </c>
      <c r="E883" s="224" t="s">
        <v>19</v>
      </c>
      <c r="F883" s="225" t="s">
        <v>1225</v>
      </c>
      <c r="G883" s="223"/>
      <c r="H883" s="226">
        <v>4.5</v>
      </c>
      <c r="I883" s="227"/>
      <c r="J883" s="223"/>
      <c r="K883" s="223"/>
      <c r="L883" s="228"/>
      <c r="M883" s="229"/>
      <c r="N883" s="230"/>
      <c r="O883" s="230"/>
      <c r="P883" s="230"/>
      <c r="Q883" s="230"/>
      <c r="R883" s="230"/>
      <c r="S883" s="230"/>
      <c r="T883" s="231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2" t="s">
        <v>136</v>
      </c>
      <c r="AU883" s="232" t="s">
        <v>79</v>
      </c>
      <c r="AV883" s="13" t="s">
        <v>79</v>
      </c>
      <c r="AW883" s="13" t="s">
        <v>31</v>
      </c>
      <c r="AX883" s="13" t="s">
        <v>69</v>
      </c>
      <c r="AY883" s="232" t="s">
        <v>121</v>
      </c>
    </row>
    <row r="884" s="14" customFormat="1">
      <c r="A884" s="14"/>
      <c r="B884" s="233"/>
      <c r="C884" s="234"/>
      <c r="D884" s="214" t="s">
        <v>136</v>
      </c>
      <c r="E884" s="235" t="s">
        <v>19</v>
      </c>
      <c r="F884" s="236" t="s">
        <v>146</v>
      </c>
      <c r="G884" s="234"/>
      <c r="H884" s="237">
        <v>11.25</v>
      </c>
      <c r="I884" s="238"/>
      <c r="J884" s="234"/>
      <c r="K884" s="234"/>
      <c r="L884" s="239"/>
      <c r="M884" s="240"/>
      <c r="N884" s="241"/>
      <c r="O884" s="241"/>
      <c r="P884" s="241"/>
      <c r="Q884" s="241"/>
      <c r="R884" s="241"/>
      <c r="S884" s="241"/>
      <c r="T884" s="242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3" t="s">
        <v>136</v>
      </c>
      <c r="AU884" s="243" t="s">
        <v>79</v>
      </c>
      <c r="AV884" s="14" t="s">
        <v>128</v>
      </c>
      <c r="AW884" s="14" t="s">
        <v>31</v>
      </c>
      <c r="AX884" s="14" t="s">
        <v>77</v>
      </c>
      <c r="AY884" s="243" t="s">
        <v>121</v>
      </c>
    </row>
    <row r="885" s="12" customFormat="1" ht="22.8" customHeight="1">
      <c r="A885" s="12"/>
      <c r="B885" s="185"/>
      <c r="C885" s="186"/>
      <c r="D885" s="187" t="s">
        <v>68</v>
      </c>
      <c r="E885" s="199" t="s">
        <v>1226</v>
      </c>
      <c r="F885" s="199" t="s">
        <v>1227</v>
      </c>
      <c r="G885" s="186"/>
      <c r="H885" s="186"/>
      <c r="I885" s="189"/>
      <c r="J885" s="200">
        <f>BK885</f>
        <v>0</v>
      </c>
      <c r="K885" s="186"/>
      <c r="L885" s="191"/>
      <c r="M885" s="192"/>
      <c r="N885" s="193"/>
      <c r="O885" s="193"/>
      <c r="P885" s="194">
        <f>SUM(P886:P905)</f>
        <v>0</v>
      </c>
      <c r="Q885" s="193"/>
      <c r="R885" s="194">
        <f>SUM(R886:R905)</f>
        <v>0</v>
      </c>
      <c r="S885" s="193"/>
      <c r="T885" s="195">
        <f>SUM(T886:T905)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196" t="s">
        <v>77</v>
      </c>
      <c r="AT885" s="197" t="s">
        <v>68</v>
      </c>
      <c r="AU885" s="197" t="s">
        <v>77</v>
      </c>
      <c r="AY885" s="196" t="s">
        <v>121</v>
      </c>
      <c r="BK885" s="198">
        <f>SUM(BK886:BK905)</f>
        <v>0</v>
      </c>
    </row>
    <row r="886" s="2" customFormat="1" ht="24.15" customHeight="1">
      <c r="A886" s="39"/>
      <c r="B886" s="40"/>
      <c r="C886" s="201" t="s">
        <v>1228</v>
      </c>
      <c r="D886" s="201" t="s">
        <v>123</v>
      </c>
      <c r="E886" s="202" t="s">
        <v>1229</v>
      </c>
      <c r="F886" s="203" t="s">
        <v>1230</v>
      </c>
      <c r="G886" s="204" t="s">
        <v>727</v>
      </c>
      <c r="H886" s="205">
        <v>115.67</v>
      </c>
      <c r="I886" s="206"/>
      <c r="J886" s="207">
        <f>ROUND(I886*H886,2)</f>
        <v>0</v>
      </c>
      <c r="K886" s="203" t="s">
        <v>127</v>
      </c>
      <c r="L886" s="45"/>
      <c r="M886" s="208" t="s">
        <v>19</v>
      </c>
      <c r="N886" s="209" t="s">
        <v>40</v>
      </c>
      <c r="O886" s="85"/>
      <c r="P886" s="210">
        <f>O886*H886</f>
        <v>0</v>
      </c>
      <c r="Q886" s="210">
        <v>0</v>
      </c>
      <c r="R886" s="210">
        <f>Q886*H886</f>
        <v>0</v>
      </c>
      <c r="S886" s="210">
        <v>0</v>
      </c>
      <c r="T886" s="211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12" t="s">
        <v>128</v>
      </c>
      <c r="AT886" s="212" t="s">
        <v>123</v>
      </c>
      <c r="AU886" s="212" t="s">
        <v>79</v>
      </c>
      <c r="AY886" s="18" t="s">
        <v>121</v>
      </c>
      <c r="BE886" s="213">
        <f>IF(N886="základní",J886,0)</f>
        <v>0</v>
      </c>
      <c r="BF886" s="213">
        <f>IF(N886="snížená",J886,0)</f>
        <v>0</v>
      </c>
      <c r="BG886" s="213">
        <f>IF(N886="zákl. přenesená",J886,0)</f>
        <v>0</v>
      </c>
      <c r="BH886" s="213">
        <f>IF(N886="sníž. přenesená",J886,0)</f>
        <v>0</v>
      </c>
      <c r="BI886" s="213">
        <f>IF(N886="nulová",J886,0)</f>
        <v>0</v>
      </c>
      <c r="BJ886" s="18" t="s">
        <v>77</v>
      </c>
      <c r="BK886" s="213">
        <f>ROUND(I886*H886,2)</f>
        <v>0</v>
      </c>
      <c r="BL886" s="18" t="s">
        <v>128</v>
      </c>
      <c r="BM886" s="212" t="s">
        <v>1231</v>
      </c>
    </row>
    <row r="887" s="2" customFormat="1">
      <c r="A887" s="39"/>
      <c r="B887" s="40"/>
      <c r="C887" s="41"/>
      <c r="D887" s="214" t="s">
        <v>130</v>
      </c>
      <c r="E887" s="41"/>
      <c r="F887" s="215" t="s">
        <v>1232</v>
      </c>
      <c r="G887" s="41"/>
      <c r="H887" s="41"/>
      <c r="I887" s="216"/>
      <c r="J887" s="41"/>
      <c r="K887" s="41"/>
      <c r="L887" s="45"/>
      <c r="M887" s="217"/>
      <c r="N887" s="218"/>
      <c r="O887" s="85"/>
      <c r="P887" s="85"/>
      <c r="Q887" s="85"/>
      <c r="R887" s="85"/>
      <c r="S887" s="85"/>
      <c r="T887" s="86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130</v>
      </c>
      <c r="AU887" s="18" t="s">
        <v>79</v>
      </c>
    </row>
    <row r="888" s="2" customFormat="1">
      <c r="A888" s="39"/>
      <c r="B888" s="40"/>
      <c r="C888" s="41"/>
      <c r="D888" s="219" t="s">
        <v>132</v>
      </c>
      <c r="E888" s="41"/>
      <c r="F888" s="220" t="s">
        <v>1233</v>
      </c>
      <c r="G888" s="41"/>
      <c r="H888" s="41"/>
      <c r="I888" s="216"/>
      <c r="J888" s="41"/>
      <c r="K888" s="41"/>
      <c r="L888" s="45"/>
      <c r="M888" s="217"/>
      <c r="N888" s="218"/>
      <c r="O888" s="85"/>
      <c r="P888" s="85"/>
      <c r="Q888" s="85"/>
      <c r="R888" s="85"/>
      <c r="S888" s="85"/>
      <c r="T888" s="86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132</v>
      </c>
      <c r="AU888" s="18" t="s">
        <v>79</v>
      </c>
    </row>
    <row r="889" s="2" customFormat="1" ht="24.15" customHeight="1">
      <c r="A889" s="39"/>
      <c r="B889" s="40"/>
      <c r="C889" s="201" t="s">
        <v>1234</v>
      </c>
      <c r="D889" s="201" t="s">
        <v>123</v>
      </c>
      <c r="E889" s="202" t="s">
        <v>1235</v>
      </c>
      <c r="F889" s="203" t="s">
        <v>1236</v>
      </c>
      <c r="G889" s="204" t="s">
        <v>727</v>
      </c>
      <c r="H889" s="205">
        <v>8700.8680000000004</v>
      </c>
      <c r="I889" s="206"/>
      <c r="J889" s="207">
        <f>ROUND(I889*H889,2)</f>
        <v>0</v>
      </c>
      <c r="K889" s="203" t="s">
        <v>127</v>
      </c>
      <c r="L889" s="45"/>
      <c r="M889" s="208" t="s">
        <v>19</v>
      </c>
      <c r="N889" s="209" t="s">
        <v>40</v>
      </c>
      <c r="O889" s="85"/>
      <c r="P889" s="210">
        <f>O889*H889</f>
        <v>0</v>
      </c>
      <c r="Q889" s="210">
        <v>0</v>
      </c>
      <c r="R889" s="210">
        <f>Q889*H889</f>
        <v>0</v>
      </c>
      <c r="S889" s="210">
        <v>0</v>
      </c>
      <c r="T889" s="211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12" t="s">
        <v>128</v>
      </c>
      <c r="AT889" s="212" t="s">
        <v>123</v>
      </c>
      <c r="AU889" s="212" t="s">
        <v>79</v>
      </c>
      <c r="AY889" s="18" t="s">
        <v>121</v>
      </c>
      <c r="BE889" s="213">
        <f>IF(N889="základní",J889,0)</f>
        <v>0</v>
      </c>
      <c r="BF889" s="213">
        <f>IF(N889="snížená",J889,0)</f>
        <v>0</v>
      </c>
      <c r="BG889" s="213">
        <f>IF(N889="zákl. přenesená",J889,0)</f>
        <v>0</v>
      </c>
      <c r="BH889" s="213">
        <f>IF(N889="sníž. přenesená",J889,0)</f>
        <v>0</v>
      </c>
      <c r="BI889" s="213">
        <f>IF(N889="nulová",J889,0)</f>
        <v>0</v>
      </c>
      <c r="BJ889" s="18" t="s">
        <v>77</v>
      </c>
      <c r="BK889" s="213">
        <f>ROUND(I889*H889,2)</f>
        <v>0</v>
      </c>
      <c r="BL889" s="18" t="s">
        <v>128</v>
      </c>
      <c r="BM889" s="212" t="s">
        <v>1237</v>
      </c>
    </row>
    <row r="890" s="2" customFormat="1">
      <c r="A890" s="39"/>
      <c r="B890" s="40"/>
      <c r="C890" s="41"/>
      <c r="D890" s="214" t="s">
        <v>130</v>
      </c>
      <c r="E890" s="41"/>
      <c r="F890" s="215" t="s">
        <v>1238</v>
      </c>
      <c r="G890" s="41"/>
      <c r="H890" s="41"/>
      <c r="I890" s="216"/>
      <c r="J890" s="41"/>
      <c r="K890" s="41"/>
      <c r="L890" s="45"/>
      <c r="M890" s="217"/>
      <c r="N890" s="218"/>
      <c r="O890" s="85"/>
      <c r="P890" s="85"/>
      <c r="Q890" s="85"/>
      <c r="R890" s="85"/>
      <c r="S890" s="85"/>
      <c r="T890" s="86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130</v>
      </c>
      <c r="AU890" s="18" t="s">
        <v>79</v>
      </c>
    </row>
    <row r="891" s="2" customFormat="1">
      <c r="A891" s="39"/>
      <c r="B891" s="40"/>
      <c r="C891" s="41"/>
      <c r="D891" s="219" t="s">
        <v>132</v>
      </c>
      <c r="E891" s="41"/>
      <c r="F891" s="220" t="s">
        <v>1239</v>
      </c>
      <c r="G891" s="41"/>
      <c r="H891" s="41"/>
      <c r="I891" s="216"/>
      <c r="J891" s="41"/>
      <c r="K891" s="41"/>
      <c r="L891" s="45"/>
      <c r="M891" s="217"/>
      <c r="N891" s="218"/>
      <c r="O891" s="85"/>
      <c r="P891" s="85"/>
      <c r="Q891" s="85"/>
      <c r="R891" s="85"/>
      <c r="S891" s="85"/>
      <c r="T891" s="86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T891" s="18" t="s">
        <v>132</v>
      </c>
      <c r="AU891" s="18" t="s">
        <v>79</v>
      </c>
    </row>
    <row r="892" s="13" customFormat="1">
      <c r="A892" s="13"/>
      <c r="B892" s="222"/>
      <c r="C892" s="223"/>
      <c r="D892" s="214" t="s">
        <v>136</v>
      </c>
      <c r="E892" s="224" t="s">
        <v>19</v>
      </c>
      <c r="F892" s="225" t="s">
        <v>1240</v>
      </c>
      <c r="G892" s="223"/>
      <c r="H892" s="226">
        <v>6508.0479999999998</v>
      </c>
      <c r="I892" s="227"/>
      <c r="J892" s="223"/>
      <c r="K892" s="223"/>
      <c r="L892" s="228"/>
      <c r="M892" s="229"/>
      <c r="N892" s="230"/>
      <c r="O892" s="230"/>
      <c r="P892" s="230"/>
      <c r="Q892" s="230"/>
      <c r="R892" s="230"/>
      <c r="S892" s="230"/>
      <c r="T892" s="231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2" t="s">
        <v>136</v>
      </c>
      <c r="AU892" s="232" t="s">
        <v>79</v>
      </c>
      <c r="AV892" s="13" t="s">
        <v>79</v>
      </c>
      <c r="AW892" s="13" t="s">
        <v>31</v>
      </c>
      <c r="AX892" s="13" t="s">
        <v>69</v>
      </c>
      <c r="AY892" s="232" t="s">
        <v>121</v>
      </c>
    </row>
    <row r="893" s="13" customFormat="1">
      <c r="A893" s="13"/>
      <c r="B893" s="222"/>
      <c r="C893" s="223"/>
      <c r="D893" s="214" t="s">
        <v>136</v>
      </c>
      <c r="E893" s="224" t="s">
        <v>19</v>
      </c>
      <c r="F893" s="225" t="s">
        <v>1241</v>
      </c>
      <c r="G893" s="223"/>
      <c r="H893" s="226">
        <v>1150.0799999999999</v>
      </c>
      <c r="I893" s="227"/>
      <c r="J893" s="223"/>
      <c r="K893" s="223"/>
      <c r="L893" s="228"/>
      <c r="M893" s="229"/>
      <c r="N893" s="230"/>
      <c r="O893" s="230"/>
      <c r="P893" s="230"/>
      <c r="Q893" s="230"/>
      <c r="R893" s="230"/>
      <c r="S893" s="230"/>
      <c r="T893" s="231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2" t="s">
        <v>136</v>
      </c>
      <c r="AU893" s="232" t="s">
        <v>79</v>
      </c>
      <c r="AV893" s="13" t="s">
        <v>79</v>
      </c>
      <c r="AW893" s="13" t="s">
        <v>31</v>
      </c>
      <c r="AX893" s="13" t="s">
        <v>69</v>
      </c>
      <c r="AY893" s="232" t="s">
        <v>121</v>
      </c>
    </row>
    <row r="894" s="13" customFormat="1">
      <c r="A894" s="13"/>
      <c r="B894" s="222"/>
      <c r="C894" s="223"/>
      <c r="D894" s="214" t="s">
        <v>136</v>
      </c>
      <c r="E894" s="224" t="s">
        <v>19</v>
      </c>
      <c r="F894" s="225" t="s">
        <v>1242</v>
      </c>
      <c r="G894" s="223"/>
      <c r="H894" s="226">
        <v>1042.74</v>
      </c>
      <c r="I894" s="227"/>
      <c r="J894" s="223"/>
      <c r="K894" s="223"/>
      <c r="L894" s="228"/>
      <c r="M894" s="229"/>
      <c r="N894" s="230"/>
      <c r="O894" s="230"/>
      <c r="P894" s="230"/>
      <c r="Q894" s="230"/>
      <c r="R894" s="230"/>
      <c r="S894" s="230"/>
      <c r="T894" s="23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2" t="s">
        <v>136</v>
      </c>
      <c r="AU894" s="232" t="s">
        <v>79</v>
      </c>
      <c r="AV894" s="13" t="s">
        <v>79</v>
      </c>
      <c r="AW894" s="13" t="s">
        <v>31</v>
      </c>
      <c r="AX894" s="13" t="s">
        <v>69</v>
      </c>
      <c r="AY894" s="232" t="s">
        <v>121</v>
      </c>
    </row>
    <row r="895" s="14" customFormat="1">
      <c r="A895" s="14"/>
      <c r="B895" s="233"/>
      <c r="C895" s="234"/>
      <c r="D895" s="214" t="s">
        <v>136</v>
      </c>
      <c r="E895" s="235" t="s">
        <v>19</v>
      </c>
      <c r="F895" s="236" t="s">
        <v>146</v>
      </c>
      <c r="G895" s="234"/>
      <c r="H895" s="237">
        <v>8700.8680000000004</v>
      </c>
      <c r="I895" s="238"/>
      <c r="J895" s="234"/>
      <c r="K895" s="234"/>
      <c r="L895" s="239"/>
      <c r="M895" s="240"/>
      <c r="N895" s="241"/>
      <c r="O895" s="241"/>
      <c r="P895" s="241"/>
      <c r="Q895" s="241"/>
      <c r="R895" s="241"/>
      <c r="S895" s="241"/>
      <c r="T895" s="24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3" t="s">
        <v>136</v>
      </c>
      <c r="AU895" s="243" t="s">
        <v>79</v>
      </c>
      <c r="AV895" s="14" t="s">
        <v>128</v>
      </c>
      <c r="AW895" s="14" t="s">
        <v>31</v>
      </c>
      <c r="AX895" s="14" t="s">
        <v>77</v>
      </c>
      <c r="AY895" s="243" t="s">
        <v>121</v>
      </c>
    </row>
    <row r="896" s="2" customFormat="1" ht="37.8" customHeight="1">
      <c r="A896" s="39"/>
      <c r="B896" s="40"/>
      <c r="C896" s="201" t="s">
        <v>1243</v>
      </c>
      <c r="D896" s="201" t="s">
        <v>123</v>
      </c>
      <c r="E896" s="202" t="s">
        <v>1244</v>
      </c>
      <c r="F896" s="203" t="s">
        <v>1245</v>
      </c>
      <c r="G896" s="204" t="s">
        <v>727</v>
      </c>
      <c r="H896" s="205">
        <v>115.67</v>
      </c>
      <c r="I896" s="206"/>
      <c r="J896" s="207">
        <f>ROUND(I896*H896,2)</f>
        <v>0</v>
      </c>
      <c r="K896" s="203" t="s">
        <v>127</v>
      </c>
      <c r="L896" s="45"/>
      <c r="M896" s="208" t="s">
        <v>19</v>
      </c>
      <c r="N896" s="209" t="s">
        <v>40</v>
      </c>
      <c r="O896" s="85"/>
      <c r="P896" s="210">
        <f>O896*H896</f>
        <v>0</v>
      </c>
      <c r="Q896" s="210">
        <v>0</v>
      </c>
      <c r="R896" s="210">
        <f>Q896*H896</f>
        <v>0</v>
      </c>
      <c r="S896" s="210">
        <v>0</v>
      </c>
      <c r="T896" s="211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12" t="s">
        <v>128</v>
      </c>
      <c r="AT896" s="212" t="s">
        <v>123</v>
      </c>
      <c r="AU896" s="212" t="s">
        <v>79</v>
      </c>
      <c r="AY896" s="18" t="s">
        <v>121</v>
      </c>
      <c r="BE896" s="213">
        <f>IF(N896="základní",J896,0)</f>
        <v>0</v>
      </c>
      <c r="BF896" s="213">
        <f>IF(N896="snížená",J896,0)</f>
        <v>0</v>
      </c>
      <c r="BG896" s="213">
        <f>IF(N896="zákl. přenesená",J896,0)</f>
        <v>0</v>
      </c>
      <c r="BH896" s="213">
        <f>IF(N896="sníž. přenesená",J896,0)</f>
        <v>0</v>
      </c>
      <c r="BI896" s="213">
        <f>IF(N896="nulová",J896,0)</f>
        <v>0</v>
      </c>
      <c r="BJ896" s="18" t="s">
        <v>77</v>
      </c>
      <c r="BK896" s="213">
        <f>ROUND(I896*H896,2)</f>
        <v>0</v>
      </c>
      <c r="BL896" s="18" t="s">
        <v>128</v>
      </c>
      <c r="BM896" s="212" t="s">
        <v>1246</v>
      </c>
    </row>
    <row r="897" s="2" customFormat="1">
      <c r="A897" s="39"/>
      <c r="B897" s="40"/>
      <c r="C897" s="41"/>
      <c r="D897" s="214" t="s">
        <v>130</v>
      </c>
      <c r="E897" s="41"/>
      <c r="F897" s="215" t="s">
        <v>1247</v>
      </c>
      <c r="G897" s="41"/>
      <c r="H897" s="41"/>
      <c r="I897" s="216"/>
      <c r="J897" s="41"/>
      <c r="K897" s="41"/>
      <c r="L897" s="45"/>
      <c r="M897" s="217"/>
      <c r="N897" s="218"/>
      <c r="O897" s="85"/>
      <c r="P897" s="85"/>
      <c r="Q897" s="85"/>
      <c r="R897" s="85"/>
      <c r="S897" s="85"/>
      <c r="T897" s="86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T897" s="18" t="s">
        <v>130</v>
      </c>
      <c r="AU897" s="18" t="s">
        <v>79</v>
      </c>
    </row>
    <row r="898" s="2" customFormat="1">
      <c r="A898" s="39"/>
      <c r="B898" s="40"/>
      <c r="C898" s="41"/>
      <c r="D898" s="219" t="s">
        <v>132</v>
      </c>
      <c r="E898" s="41"/>
      <c r="F898" s="220" t="s">
        <v>1248</v>
      </c>
      <c r="G898" s="41"/>
      <c r="H898" s="41"/>
      <c r="I898" s="216"/>
      <c r="J898" s="41"/>
      <c r="K898" s="41"/>
      <c r="L898" s="45"/>
      <c r="M898" s="217"/>
      <c r="N898" s="218"/>
      <c r="O898" s="85"/>
      <c r="P898" s="85"/>
      <c r="Q898" s="85"/>
      <c r="R898" s="85"/>
      <c r="S898" s="85"/>
      <c r="T898" s="86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132</v>
      </c>
      <c r="AU898" s="18" t="s">
        <v>79</v>
      </c>
    </row>
    <row r="899" s="2" customFormat="1" ht="21.75" customHeight="1">
      <c r="A899" s="39"/>
      <c r="B899" s="40"/>
      <c r="C899" s="201" t="s">
        <v>1249</v>
      </c>
      <c r="D899" s="201" t="s">
        <v>123</v>
      </c>
      <c r="E899" s="202" t="s">
        <v>1250</v>
      </c>
      <c r="F899" s="203" t="s">
        <v>1251</v>
      </c>
      <c r="G899" s="204" t="s">
        <v>727</v>
      </c>
      <c r="H899" s="205">
        <v>115.67</v>
      </c>
      <c r="I899" s="206"/>
      <c r="J899" s="207">
        <f>ROUND(I899*H899,2)</f>
        <v>0</v>
      </c>
      <c r="K899" s="203" t="s">
        <v>127</v>
      </c>
      <c r="L899" s="45"/>
      <c r="M899" s="208" t="s">
        <v>19</v>
      </c>
      <c r="N899" s="209" t="s">
        <v>40</v>
      </c>
      <c r="O899" s="85"/>
      <c r="P899" s="210">
        <f>O899*H899</f>
        <v>0</v>
      </c>
      <c r="Q899" s="210">
        <v>0</v>
      </c>
      <c r="R899" s="210">
        <f>Q899*H899</f>
        <v>0</v>
      </c>
      <c r="S899" s="210">
        <v>0</v>
      </c>
      <c r="T899" s="211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12" t="s">
        <v>128</v>
      </c>
      <c r="AT899" s="212" t="s">
        <v>123</v>
      </c>
      <c r="AU899" s="212" t="s">
        <v>79</v>
      </c>
      <c r="AY899" s="18" t="s">
        <v>121</v>
      </c>
      <c r="BE899" s="213">
        <f>IF(N899="základní",J899,0)</f>
        <v>0</v>
      </c>
      <c r="BF899" s="213">
        <f>IF(N899="snížená",J899,0)</f>
        <v>0</v>
      </c>
      <c r="BG899" s="213">
        <f>IF(N899="zákl. přenesená",J899,0)</f>
        <v>0</v>
      </c>
      <c r="BH899" s="213">
        <f>IF(N899="sníž. přenesená",J899,0)</f>
        <v>0</v>
      </c>
      <c r="BI899" s="213">
        <f>IF(N899="nulová",J899,0)</f>
        <v>0</v>
      </c>
      <c r="BJ899" s="18" t="s">
        <v>77</v>
      </c>
      <c r="BK899" s="213">
        <f>ROUND(I899*H899,2)</f>
        <v>0</v>
      </c>
      <c r="BL899" s="18" t="s">
        <v>128</v>
      </c>
      <c r="BM899" s="212" t="s">
        <v>1252</v>
      </c>
    </row>
    <row r="900" s="2" customFormat="1">
      <c r="A900" s="39"/>
      <c r="B900" s="40"/>
      <c r="C900" s="41"/>
      <c r="D900" s="214" t="s">
        <v>130</v>
      </c>
      <c r="E900" s="41"/>
      <c r="F900" s="215" t="s">
        <v>1253</v>
      </c>
      <c r="G900" s="41"/>
      <c r="H900" s="41"/>
      <c r="I900" s="216"/>
      <c r="J900" s="41"/>
      <c r="K900" s="41"/>
      <c r="L900" s="45"/>
      <c r="M900" s="217"/>
      <c r="N900" s="218"/>
      <c r="O900" s="85"/>
      <c r="P900" s="85"/>
      <c r="Q900" s="85"/>
      <c r="R900" s="85"/>
      <c r="S900" s="85"/>
      <c r="T900" s="86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130</v>
      </c>
      <c r="AU900" s="18" t="s">
        <v>79</v>
      </c>
    </row>
    <row r="901" s="2" customFormat="1">
      <c r="A901" s="39"/>
      <c r="B901" s="40"/>
      <c r="C901" s="41"/>
      <c r="D901" s="219" t="s">
        <v>132</v>
      </c>
      <c r="E901" s="41"/>
      <c r="F901" s="220" t="s">
        <v>1254</v>
      </c>
      <c r="G901" s="41"/>
      <c r="H901" s="41"/>
      <c r="I901" s="216"/>
      <c r="J901" s="41"/>
      <c r="K901" s="41"/>
      <c r="L901" s="45"/>
      <c r="M901" s="217"/>
      <c r="N901" s="218"/>
      <c r="O901" s="85"/>
      <c r="P901" s="85"/>
      <c r="Q901" s="85"/>
      <c r="R901" s="85"/>
      <c r="S901" s="85"/>
      <c r="T901" s="86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132</v>
      </c>
      <c r="AU901" s="18" t="s">
        <v>79</v>
      </c>
    </row>
    <row r="902" s="2" customFormat="1" ht="24.15" customHeight="1">
      <c r="A902" s="39"/>
      <c r="B902" s="40"/>
      <c r="C902" s="201" t="s">
        <v>1255</v>
      </c>
      <c r="D902" s="201" t="s">
        <v>123</v>
      </c>
      <c r="E902" s="202" t="s">
        <v>1256</v>
      </c>
      <c r="F902" s="203" t="s">
        <v>1257</v>
      </c>
      <c r="G902" s="204" t="s">
        <v>727</v>
      </c>
      <c r="H902" s="205">
        <v>1735.05</v>
      </c>
      <c r="I902" s="206"/>
      <c r="J902" s="207">
        <f>ROUND(I902*H902,2)</f>
        <v>0</v>
      </c>
      <c r="K902" s="203" t="s">
        <v>127</v>
      </c>
      <c r="L902" s="45"/>
      <c r="M902" s="208" t="s">
        <v>19</v>
      </c>
      <c r="N902" s="209" t="s">
        <v>40</v>
      </c>
      <c r="O902" s="85"/>
      <c r="P902" s="210">
        <f>O902*H902</f>
        <v>0</v>
      </c>
      <c r="Q902" s="210">
        <v>0</v>
      </c>
      <c r="R902" s="210">
        <f>Q902*H902</f>
        <v>0</v>
      </c>
      <c r="S902" s="210">
        <v>0</v>
      </c>
      <c r="T902" s="211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12" t="s">
        <v>128</v>
      </c>
      <c r="AT902" s="212" t="s">
        <v>123</v>
      </c>
      <c r="AU902" s="212" t="s">
        <v>79</v>
      </c>
      <c r="AY902" s="18" t="s">
        <v>121</v>
      </c>
      <c r="BE902" s="213">
        <f>IF(N902="základní",J902,0)</f>
        <v>0</v>
      </c>
      <c r="BF902" s="213">
        <f>IF(N902="snížená",J902,0)</f>
        <v>0</v>
      </c>
      <c r="BG902" s="213">
        <f>IF(N902="zákl. přenesená",J902,0)</f>
        <v>0</v>
      </c>
      <c r="BH902" s="213">
        <f>IF(N902="sníž. přenesená",J902,0)</f>
        <v>0</v>
      </c>
      <c r="BI902" s="213">
        <f>IF(N902="nulová",J902,0)</f>
        <v>0</v>
      </c>
      <c r="BJ902" s="18" t="s">
        <v>77</v>
      </c>
      <c r="BK902" s="213">
        <f>ROUND(I902*H902,2)</f>
        <v>0</v>
      </c>
      <c r="BL902" s="18" t="s">
        <v>128</v>
      </c>
      <c r="BM902" s="212" t="s">
        <v>1258</v>
      </c>
    </row>
    <row r="903" s="2" customFormat="1">
      <c r="A903" s="39"/>
      <c r="B903" s="40"/>
      <c r="C903" s="41"/>
      <c r="D903" s="214" t="s">
        <v>130</v>
      </c>
      <c r="E903" s="41"/>
      <c r="F903" s="215" t="s">
        <v>1259</v>
      </c>
      <c r="G903" s="41"/>
      <c r="H903" s="41"/>
      <c r="I903" s="216"/>
      <c r="J903" s="41"/>
      <c r="K903" s="41"/>
      <c r="L903" s="45"/>
      <c r="M903" s="217"/>
      <c r="N903" s="218"/>
      <c r="O903" s="85"/>
      <c r="P903" s="85"/>
      <c r="Q903" s="85"/>
      <c r="R903" s="85"/>
      <c r="S903" s="85"/>
      <c r="T903" s="86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T903" s="18" t="s">
        <v>130</v>
      </c>
      <c r="AU903" s="18" t="s">
        <v>79</v>
      </c>
    </row>
    <row r="904" s="2" customFormat="1">
      <c r="A904" s="39"/>
      <c r="B904" s="40"/>
      <c r="C904" s="41"/>
      <c r="D904" s="219" t="s">
        <v>132</v>
      </c>
      <c r="E904" s="41"/>
      <c r="F904" s="220" t="s">
        <v>1260</v>
      </c>
      <c r="G904" s="41"/>
      <c r="H904" s="41"/>
      <c r="I904" s="216"/>
      <c r="J904" s="41"/>
      <c r="K904" s="41"/>
      <c r="L904" s="45"/>
      <c r="M904" s="217"/>
      <c r="N904" s="218"/>
      <c r="O904" s="85"/>
      <c r="P904" s="85"/>
      <c r="Q904" s="85"/>
      <c r="R904" s="85"/>
      <c r="S904" s="85"/>
      <c r="T904" s="86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132</v>
      </c>
      <c r="AU904" s="18" t="s">
        <v>79</v>
      </c>
    </row>
    <row r="905" s="13" customFormat="1">
      <c r="A905" s="13"/>
      <c r="B905" s="222"/>
      <c r="C905" s="223"/>
      <c r="D905" s="214" t="s">
        <v>136</v>
      </c>
      <c r="E905" s="223"/>
      <c r="F905" s="225" t="s">
        <v>1261</v>
      </c>
      <c r="G905" s="223"/>
      <c r="H905" s="226">
        <v>1735.05</v>
      </c>
      <c r="I905" s="227"/>
      <c r="J905" s="223"/>
      <c r="K905" s="223"/>
      <c r="L905" s="228"/>
      <c r="M905" s="229"/>
      <c r="N905" s="230"/>
      <c r="O905" s="230"/>
      <c r="P905" s="230"/>
      <c r="Q905" s="230"/>
      <c r="R905" s="230"/>
      <c r="S905" s="230"/>
      <c r="T905" s="231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2" t="s">
        <v>136</v>
      </c>
      <c r="AU905" s="232" t="s">
        <v>79</v>
      </c>
      <c r="AV905" s="13" t="s">
        <v>79</v>
      </c>
      <c r="AW905" s="13" t="s">
        <v>4</v>
      </c>
      <c r="AX905" s="13" t="s">
        <v>77</v>
      </c>
      <c r="AY905" s="232" t="s">
        <v>121</v>
      </c>
    </row>
    <row r="906" s="12" customFormat="1" ht="22.8" customHeight="1">
      <c r="A906" s="12"/>
      <c r="B906" s="185"/>
      <c r="C906" s="186"/>
      <c r="D906" s="187" t="s">
        <v>68</v>
      </c>
      <c r="E906" s="199" t="s">
        <v>1262</v>
      </c>
      <c r="F906" s="199" t="s">
        <v>1263</v>
      </c>
      <c r="G906" s="186"/>
      <c r="H906" s="186"/>
      <c r="I906" s="189"/>
      <c r="J906" s="200">
        <f>BK906</f>
        <v>0</v>
      </c>
      <c r="K906" s="186"/>
      <c r="L906" s="191"/>
      <c r="M906" s="192"/>
      <c r="N906" s="193"/>
      <c r="O906" s="193"/>
      <c r="P906" s="194">
        <f>SUM(P907:P912)</f>
        <v>0</v>
      </c>
      <c r="Q906" s="193"/>
      <c r="R906" s="194">
        <f>SUM(R907:R912)</f>
        <v>0</v>
      </c>
      <c r="S906" s="193"/>
      <c r="T906" s="195">
        <f>SUM(T907:T912)</f>
        <v>0</v>
      </c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R906" s="196" t="s">
        <v>77</v>
      </c>
      <c r="AT906" s="197" t="s">
        <v>68</v>
      </c>
      <c r="AU906" s="197" t="s">
        <v>77</v>
      </c>
      <c r="AY906" s="196" t="s">
        <v>121</v>
      </c>
      <c r="BK906" s="198">
        <f>SUM(BK907:BK912)</f>
        <v>0</v>
      </c>
    </row>
    <row r="907" s="2" customFormat="1" ht="33" customHeight="1">
      <c r="A907" s="39"/>
      <c r="B907" s="40"/>
      <c r="C907" s="201" t="s">
        <v>1264</v>
      </c>
      <c r="D907" s="201" t="s">
        <v>123</v>
      </c>
      <c r="E907" s="202" t="s">
        <v>1265</v>
      </c>
      <c r="F907" s="203" t="s">
        <v>1266</v>
      </c>
      <c r="G907" s="204" t="s">
        <v>727</v>
      </c>
      <c r="H907" s="205">
        <v>1447.819</v>
      </c>
      <c r="I907" s="206"/>
      <c r="J907" s="207">
        <f>ROUND(I907*H907,2)</f>
        <v>0</v>
      </c>
      <c r="K907" s="203" t="s">
        <v>127</v>
      </c>
      <c r="L907" s="45"/>
      <c r="M907" s="208" t="s">
        <v>19</v>
      </c>
      <c r="N907" s="209" t="s">
        <v>40</v>
      </c>
      <c r="O907" s="85"/>
      <c r="P907" s="210">
        <f>O907*H907</f>
        <v>0</v>
      </c>
      <c r="Q907" s="210">
        <v>0</v>
      </c>
      <c r="R907" s="210">
        <f>Q907*H907</f>
        <v>0</v>
      </c>
      <c r="S907" s="210">
        <v>0</v>
      </c>
      <c r="T907" s="211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12" t="s">
        <v>128</v>
      </c>
      <c r="AT907" s="212" t="s">
        <v>123</v>
      </c>
      <c r="AU907" s="212" t="s">
        <v>79</v>
      </c>
      <c r="AY907" s="18" t="s">
        <v>121</v>
      </c>
      <c r="BE907" s="213">
        <f>IF(N907="základní",J907,0)</f>
        <v>0</v>
      </c>
      <c r="BF907" s="213">
        <f>IF(N907="snížená",J907,0)</f>
        <v>0</v>
      </c>
      <c r="BG907" s="213">
        <f>IF(N907="zákl. přenesená",J907,0)</f>
        <v>0</v>
      </c>
      <c r="BH907" s="213">
        <f>IF(N907="sníž. přenesená",J907,0)</f>
        <v>0</v>
      </c>
      <c r="BI907" s="213">
        <f>IF(N907="nulová",J907,0)</f>
        <v>0</v>
      </c>
      <c r="BJ907" s="18" t="s">
        <v>77</v>
      </c>
      <c r="BK907" s="213">
        <f>ROUND(I907*H907,2)</f>
        <v>0</v>
      </c>
      <c r="BL907" s="18" t="s">
        <v>128</v>
      </c>
      <c r="BM907" s="212" t="s">
        <v>1267</v>
      </c>
    </row>
    <row r="908" s="2" customFormat="1">
      <c r="A908" s="39"/>
      <c r="B908" s="40"/>
      <c r="C908" s="41"/>
      <c r="D908" s="214" t="s">
        <v>130</v>
      </c>
      <c r="E908" s="41"/>
      <c r="F908" s="215" t="s">
        <v>1268</v>
      </c>
      <c r="G908" s="41"/>
      <c r="H908" s="41"/>
      <c r="I908" s="216"/>
      <c r="J908" s="41"/>
      <c r="K908" s="41"/>
      <c r="L908" s="45"/>
      <c r="M908" s="217"/>
      <c r="N908" s="218"/>
      <c r="O908" s="85"/>
      <c r="P908" s="85"/>
      <c r="Q908" s="85"/>
      <c r="R908" s="85"/>
      <c r="S908" s="85"/>
      <c r="T908" s="86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130</v>
      </c>
      <c r="AU908" s="18" t="s">
        <v>79</v>
      </c>
    </row>
    <row r="909" s="2" customFormat="1">
      <c r="A909" s="39"/>
      <c r="B909" s="40"/>
      <c r="C909" s="41"/>
      <c r="D909" s="219" t="s">
        <v>132</v>
      </c>
      <c r="E909" s="41"/>
      <c r="F909" s="220" t="s">
        <v>1269</v>
      </c>
      <c r="G909" s="41"/>
      <c r="H909" s="41"/>
      <c r="I909" s="216"/>
      <c r="J909" s="41"/>
      <c r="K909" s="41"/>
      <c r="L909" s="45"/>
      <c r="M909" s="217"/>
      <c r="N909" s="218"/>
      <c r="O909" s="85"/>
      <c r="P909" s="85"/>
      <c r="Q909" s="85"/>
      <c r="R909" s="85"/>
      <c r="S909" s="85"/>
      <c r="T909" s="86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T909" s="18" t="s">
        <v>132</v>
      </c>
      <c r="AU909" s="18" t="s">
        <v>79</v>
      </c>
    </row>
    <row r="910" s="2" customFormat="1" ht="33" customHeight="1">
      <c r="A910" s="39"/>
      <c r="B910" s="40"/>
      <c r="C910" s="201" t="s">
        <v>1270</v>
      </c>
      <c r="D910" s="201" t="s">
        <v>123</v>
      </c>
      <c r="E910" s="202" t="s">
        <v>1271</v>
      </c>
      <c r="F910" s="203" t="s">
        <v>1272</v>
      </c>
      <c r="G910" s="204" t="s">
        <v>727</v>
      </c>
      <c r="H910" s="205">
        <v>1447.819</v>
      </c>
      <c r="I910" s="206"/>
      <c r="J910" s="207">
        <f>ROUND(I910*H910,2)</f>
        <v>0</v>
      </c>
      <c r="K910" s="203" t="s">
        <v>127</v>
      </c>
      <c r="L910" s="45"/>
      <c r="M910" s="208" t="s">
        <v>19</v>
      </c>
      <c r="N910" s="209" t="s">
        <v>40</v>
      </c>
      <c r="O910" s="85"/>
      <c r="P910" s="210">
        <f>O910*H910</f>
        <v>0</v>
      </c>
      <c r="Q910" s="210">
        <v>0</v>
      </c>
      <c r="R910" s="210">
        <f>Q910*H910</f>
        <v>0</v>
      </c>
      <c r="S910" s="210">
        <v>0</v>
      </c>
      <c r="T910" s="211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12" t="s">
        <v>128</v>
      </c>
      <c r="AT910" s="212" t="s">
        <v>123</v>
      </c>
      <c r="AU910" s="212" t="s">
        <v>79</v>
      </c>
      <c r="AY910" s="18" t="s">
        <v>121</v>
      </c>
      <c r="BE910" s="213">
        <f>IF(N910="základní",J910,0)</f>
        <v>0</v>
      </c>
      <c r="BF910" s="213">
        <f>IF(N910="snížená",J910,0)</f>
        <v>0</v>
      </c>
      <c r="BG910" s="213">
        <f>IF(N910="zákl. přenesená",J910,0)</f>
        <v>0</v>
      </c>
      <c r="BH910" s="213">
        <f>IF(N910="sníž. přenesená",J910,0)</f>
        <v>0</v>
      </c>
      <c r="BI910" s="213">
        <f>IF(N910="nulová",J910,0)</f>
        <v>0</v>
      </c>
      <c r="BJ910" s="18" t="s">
        <v>77</v>
      </c>
      <c r="BK910" s="213">
        <f>ROUND(I910*H910,2)</f>
        <v>0</v>
      </c>
      <c r="BL910" s="18" t="s">
        <v>128</v>
      </c>
      <c r="BM910" s="212" t="s">
        <v>1273</v>
      </c>
    </row>
    <row r="911" s="2" customFormat="1">
      <c r="A911" s="39"/>
      <c r="B911" s="40"/>
      <c r="C911" s="41"/>
      <c r="D911" s="214" t="s">
        <v>130</v>
      </c>
      <c r="E911" s="41"/>
      <c r="F911" s="215" t="s">
        <v>1274</v>
      </c>
      <c r="G911" s="41"/>
      <c r="H911" s="41"/>
      <c r="I911" s="216"/>
      <c r="J911" s="41"/>
      <c r="K911" s="41"/>
      <c r="L911" s="45"/>
      <c r="M911" s="217"/>
      <c r="N911" s="218"/>
      <c r="O911" s="85"/>
      <c r="P911" s="85"/>
      <c r="Q911" s="85"/>
      <c r="R911" s="85"/>
      <c r="S911" s="85"/>
      <c r="T911" s="86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T911" s="18" t="s">
        <v>130</v>
      </c>
      <c r="AU911" s="18" t="s">
        <v>79</v>
      </c>
    </row>
    <row r="912" s="2" customFormat="1">
      <c r="A912" s="39"/>
      <c r="B912" s="40"/>
      <c r="C912" s="41"/>
      <c r="D912" s="219" t="s">
        <v>132</v>
      </c>
      <c r="E912" s="41"/>
      <c r="F912" s="220" t="s">
        <v>1275</v>
      </c>
      <c r="G912" s="41"/>
      <c r="H912" s="41"/>
      <c r="I912" s="216"/>
      <c r="J912" s="41"/>
      <c r="K912" s="41"/>
      <c r="L912" s="45"/>
      <c r="M912" s="217"/>
      <c r="N912" s="218"/>
      <c r="O912" s="85"/>
      <c r="P912" s="85"/>
      <c r="Q912" s="85"/>
      <c r="R912" s="85"/>
      <c r="S912" s="85"/>
      <c r="T912" s="86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132</v>
      </c>
      <c r="AU912" s="18" t="s">
        <v>79</v>
      </c>
    </row>
    <row r="913" s="12" customFormat="1" ht="25.92" customHeight="1">
      <c r="A913" s="12"/>
      <c r="B913" s="185"/>
      <c r="C913" s="186"/>
      <c r="D913" s="187" t="s">
        <v>68</v>
      </c>
      <c r="E913" s="188" t="s">
        <v>1276</v>
      </c>
      <c r="F913" s="188" t="s">
        <v>1277</v>
      </c>
      <c r="G913" s="186"/>
      <c r="H913" s="186"/>
      <c r="I913" s="189"/>
      <c r="J913" s="190">
        <f>BK913</f>
        <v>0</v>
      </c>
      <c r="K913" s="186"/>
      <c r="L913" s="191"/>
      <c r="M913" s="192"/>
      <c r="N913" s="193"/>
      <c r="O913" s="193"/>
      <c r="P913" s="194">
        <f>P914+P941+P950+P959+P968+P973+P986</f>
        <v>0</v>
      </c>
      <c r="Q913" s="193"/>
      <c r="R913" s="194">
        <f>R914+R941+R950+R959+R968+R973+R986</f>
        <v>0</v>
      </c>
      <c r="S913" s="193"/>
      <c r="T913" s="195">
        <f>T914+T941+T950+T959+T968+T973+T986</f>
        <v>0</v>
      </c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R913" s="196" t="s">
        <v>162</v>
      </c>
      <c r="AT913" s="197" t="s">
        <v>68</v>
      </c>
      <c r="AU913" s="197" t="s">
        <v>69</v>
      </c>
      <c r="AY913" s="196" t="s">
        <v>121</v>
      </c>
      <c r="BK913" s="198">
        <f>BK914+BK941+BK950+BK959+BK968+BK973+BK986</f>
        <v>0</v>
      </c>
    </row>
    <row r="914" s="12" customFormat="1" ht="22.8" customHeight="1">
      <c r="A914" s="12"/>
      <c r="B914" s="185"/>
      <c r="C914" s="186"/>
      <c r="D914" s="187" t="s">
        <v>68</v>
      </c>
      <c r="E914" s="199" t="s">
        <v>1278</v>
      </c>
      <c r="F914" s="199" t="s">
        <v>1279</v>
      </c>
      <c r="G914" s="186"/>
      <c r="H914" s="186"/>
      <c r="I914" s="189"/>
      <c r="J914" s="200">
        <f>BK914</f>
        <v>0</v>
      </c>
      <c r="K914" s="186"/>
      <c r="L914" s="191"/>
      <c r="M914" s="192"/>
      <c r="N914" s="193"/>
      <c r="O914" s="193"/>
      <c r="P914" s="194">
        <f>SUM(P915:P940)</f>
        <v>0</v>
      </c>
      <c r="Q914" s="193"/>
      <c r="R914" s="194">
        <f>SUM(R915:R940)</f>
        <v>0</v>
      </c>
      <c r="S914" s="193"/>
      <c r="T914" s="195">
        <f>SUM(T915:T940)</f>
        <v>0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196" t="s">
        <v>162</v>
      </c>
      <c r="AT914" s="197" t="s">
        <v>68</v>
      </c>
      <c r="AU914" s="197" t="s">
        <v>77</v>
      </c>
      <c r="AY914" s="196" t="s">
        <v>121</v>
      </c>
      <c r="BK914" s="198">
        <f>SUM(BK915:BK940)</f>
        <v>0</v>
      </c>
    </row>
    <row r="915" s="2" customFormat="1" ht="16.5" customHeight="1">
      <c r="A915" s="39"/>
      <c r="B915" s="40"/>
      <c r="C915" s="201" t="s">
        <v>1280</v>
      </c>
      <c r="D915" s="201" t="s">
        <v>123</v>
      </c>
      <c r="E915" s="202" t="s">
        <v>1281</v>
      </c>
      <c r="F915" s="203" t="s">
        <v>1282</v>
      </c>
      <c r="G915" s="204" t="s">
        <v>1283</v>
      </c>
      <c r="H915" s="205">
        <v>1</v>
      </c>
      <c r="I915" s="206"/>
      <c r="J915" s="207">
        <f>ROUND(I915*H915,2)</f>
        <v>0</v>
      </c>
      <c r="K915" s="203" t="s">
        <v>127</v>
      </c>
      <c r="L915" s="45"/>
      <c r="M915" s="208" t="s">
        <v>19</v>
      </c>
      <c r="N915" s="209" t="s">
        <v>40</v>
      </c>
      <c r="O915" s="85"/>
      <c r="P915" s="210">
        <f>O915*H915</f>
        <v>0</v>
      </c>
      <c r="Q915" s="210">
        <v>0</v>
      </c>
      <c r="R915" s="210">
        <f>Q915*H915</f>
        <v>0</v>
      </c>
      <c r="S915" s="210">
        <v>0</v>
      </c>
      <c r="T915" s="211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12" t="s">
        <v>1284</v>
      </c>
      <c r="AT915" s="212" t="s">
        <v>123</v>
      </c>
      <c r="AU915" s="212" t="s">
        <v>79</v>
      </c>
      <c r="AY915" s="18" t="s">
        <v>121</v>
      </c>
      <c r="BE915" s="213">
        <f>IF(N915="základní",J915,0)</f>
        <v>0</v>
      </c>
      <c r="BF915" s="213">
        <f>IF(N915="snížená",J915,0)</f>
        <v>0</v>
      </c>
      <c r="BG915" s="213">
        <f>IF(N915="zákl. přenesená",J915,0)</f>
        <v>0</v>
      </c>
      <c r="BH915" s="213">
        <f>IF(N915="sníž. přenesená",J915,0)</f>
        <v>0</v>
      </c>
      <c r="BI915" s="213">
        <f>IF(N915="nulová",J915,0)</f>
        <v>0</v>
      </c>
      <c r="BJ915" s="18" t="s">
        <v>77</v>
      </c>
      <c r="BK915" s="213">
        <f>ROUND(I915*H915,2)</f>
        <v>0</v>
      </c>
      <c r="BL915" s="18" t="s">
        <v>1284</v>
      </c>
      <c r="BM915" s="212" t="s">
        <v>1285</v>
      </c>
    </row>
    <row r="916" s="2" customFormat="1">
      <c r="A916" s="39"/>
      <c r="B916" s="40"/>
      <c r="C916" s="41"/>
      <c r="D916" s="214" t="s">
        <v>130</v>
      </c>
      <c r="E916" s="41"/>
      <c r="F916" s="215" t="s">
        <v>1282</v>
      </c>
      <c r="G916" s="41"/>
      <c r="H916" s="41"/>
      <c r="I916" s="216"/>
      <c r="J916" s="41"/>
      <c r="K916" s="41"/>
      <c r="L916" s="45"/>
      <c r="M916" s="217"/>
      <c r="N916" s="218"/>
      <c r="O916" s="85"/>
      <c r="P916" s="85"/>
      <c r="Q916" s="85"/>
      <c r="R916" s="85"/>
      <c r="S916" s="85"/>
      <c r="T916" s="86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130</v>
      </c>
      <c r="AU916" s="18" t="s">
        <v>79</v>
      </c>
    </row>
    <row r="917" s="2" customFormat="1">
      <c r="A917" s="39"/>
      <c r="B917" s="40"/>
      <c r="C917" s="41"/>
      <c r="D917" s="219" t="s">
        <v>132</v>
      </c>
      <c r="E917" s="41"/>
      <c r="F917" s="220" t="s">
        <v>1286</v>
      </c>
      <c r="G917" s="41"/>
      <c r="H917" s="41"/>
      <c r="I917" s="216"/>
      <c r="J917" s="41"/>
      <c r="K917" s="41"/>
      <c r="L917" s="45"/>
      <c r="M917" s="217"/>
      <c r="N917" s="218"/>
      <c r="O917" s="85"/>
      <c r="P917" s="85"/>
      <c r="Q917" s="85"/>
      <c r="R917" s="85"/>
      <c r="S917" s="85"/>
      <c r="T917" s="86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132</v>
      </c>
      <c r="AU917" s="18" t="s">
        <v>79</v>
      </c>
    </row>
    <row r="918" s="2" customFormat="1">
      <c r="A918" s="39"/>
      <c r="B918" s="40"/>
      <c r="C918" s="41"/>
      <c r="D918" s="214" t="s">
        <v>134</v>
      </c>
      <c r="E918" s="41"/>
      <c r="F918" s="221" t="s">
        <v>1287</v>
      </c>
      <c r="G918" s="41"/>
      <c r="H918" s="41"/>
      <c r="I918" s="216"/>
      <c r="J918" s="41"/>
      <c r="K918" s="41"/>
      <c r="L918" s="45"/>
      <c r="M918" s="217"/>
      <c r="N918" s="218"/>
      <c r="O918" s="85"/>
      <c r="P918" s="85"/>
      <c r="Q918" s="85"/>
      <c r="R918" s="85"/>
      <c r="S918" s="85"/>
      <c r="T918" s="86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T918" s="18" t="s">
        <v>134</v>
      </c>
      <c r="AU918" s="18" t="s">
        <v>79</v>
      </c>
    </row>
    <row r="919" s="2" customFormat="1" ht="16.5" customHeight="1">
      <c r="A919" s="39"/>
      <c r="B919" s="40"/>
      <c r="C919" s="201" t="s">
        <v>1288</v>
      </c>
      <c r="D919" s="201" t="s">
        <v>123</v>
      </c>
      <c r="E919" s="202" t="s">
        <v>1289</v>
      </c>
      <c r="F919" s="203" t="s">
        <v>1290</v>
      </c>
      <c r="G919" s="204" t="s">
        <v>1283</v>
      </c>
      <c r="H919" s="205">
        <v>1</v>
      </c>
      <c r="I919" s="206"/>
      <c r="J919" s="207">
        <f>ROUND(I919*H919,2)</f>
        <v>0</v>
      </c>
      <c r="K919" s="203" t="s">
        <v>127</v>
      </c>
      <c r="L919" s="45"/>
      <c r="M919" s="208" t="s">
        <v>19</v>
      </c>
      <c r="N919" s="209" t="s">
        <v>40</v>
      </c>
      <c r="O919" s="85"/>
      <c r="P919" s="210">
        <f>O919*H919</f>
        <v>0</v>
      </c>
      <c r="Q919" s="210">
        <v>0</v>
      </c>
      <c r="R919" s="210">
        <f>Q919*H919</f>
        <v>0</v>
      </c>
      <c r="S919" s="210">
        <v>0</v>
      </c>
      <c r="T919" s="211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12" t="s">
        <v>1284</v>
      </c>
      <c r="AT919" s="212" t="s">
        <v>123</v>
      </c>
      <c r="AU919" s="212" t="s">
        <v>79</v>
      </c>
      <c r="AY919" s="18" t="s">
        <v>121</v>
      </c>
      <c r="BE919" s="213">
        <f>IF(N919="základní",J919,0)</f>
        <v>0</v>
      </c>
      <c r="BF919" s="213">
        <f>IF(N919="snížená",J919,0)</f>
        <v>0</v>
      </c>
      <c r="BG919" s="213">
        <f>IF(N919="zákl. přenesená",J919,0)</f>
        <v>0</v>
      </c>
      <c r="BH919" s="213">
        <f>IF(N919="sníž. přenesená",J919,0)</f>
        <v>0</v>
      </c>
      <c r="BI919" s="213">
        <f>IF(N919="nulová",J919,0)</f>
        <v>0</v>
      </c>
      <c r="BJ919" s="18" t="s">
        <v>77</v>
      </c>
      <c r="BK919" s="213">
        <f>ROUND(I919*H919,2)</f>
        <v>0</v>
      </c>
      <c r="BL919" s="18" t="s">
        <v>1284</v>
      </c>
      <c r="BM919" s="212" t="s">
        <v>1291</v>
      </c>
    </row>
    <row r="920" s="2" customFormat="1">
      <c r="A920" s="39"/>
      <c r="B920" s="40"/>
      <c r="C920" s="41"/>
      <c r="D920" s="214" t="s">
        <v>130</v>
      </c>
      <c r="E920" s="41"/>
      <c r="F920" s="215" t="s">
        <v>1290</v>
      </c>
      <c r="G920" s="41"/>
      <c r="H920" s="41"/>
      <c r="I920" s="216"/>
      <c r="J920" s="41"/>
      <c r="K920" s="41"/>
      <c r="L920" s="45"/>
      <c r="M920" s="217"/>
      <c r="N920" s="218"/>
      <c r="O920" s="85"/>
      <c r="P920" s="85"/>
      <c r="Q920" s="85"/>
      <c r="R920" s="85"/>
      <c r="S920" s="85"/>
      <c r="T920" s="86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130</v>
      </c>
      <c r="AU920" s="18" t="s">
        <v>79</v>
      </c>
    </row>
    <row r="921" s="2" customFormat="1">
      <c r="A921" s="39"/>
      <c r="B921" s="40"/>
      <c r="C921" s="41"/>
      <c r="D921" s="219" t="s">
        <v>132</v>
      </c>
      <c r="E921" s="41"/>
      <c r="F921" s="220" t="s">
        <v>1292</v>
      </c>
      <c r="G921" s="41"/>
      <c r="H921" s="41"/>
      <c r="I921" s="216"/>
      <c r="J921" s="41"/>
      <c r="K921" s="41"/>
      <c r="L921" s="45"/>
      <c r="M921" s="217"/>
      <c r="N921" s="218"/>
      <c r="O921" s="85"/>
      <c r="P921" s="85"/>
      <c r="Q921" s="85"/>
      <c r="R921" s="85"/>
      <c r="S921" s="85"/>
      <c r="T921" s="86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T921" s="18" t="s">
        <v>132</v>
      </c>
      <c r="AU921" s="18" t="s">
        <v>79</v>
      </c>
    </row>
    <row r="922" s="2" customFormat="1" ht="16.5" customHeight="1">
      <c r="A922" s="39"/>
      <c r="B922" s="40"/>
      <c r="C922" s="201" t="s">
        <v>1293</v>
      </c>
      <c r="D922" s="201" t="s">
        <v>123</v>
      </c>
      <c r="E922" s="202" t="s">
        <v>1294</v>
      </c>
      <c r="F922" s="203" t="s">
        <v>1295</v>
      </c>
      <c r="G922" s="204" t="s">
        <v>1283</v>
      </c>
      <c r="H922" s="205">
        <v>1</v>
      </c>
      <c r="I922" s="206"/>
      <c r="J922" s="207">
        <f>ROUND(I922*H922,2)</f>
        <v>0</v>
      </c>
      <c r="K922" s="203" t="s">
        <v>127</v>
      </c>
      <c r="L922" s="45"/>
      <c r="M922" s="208" t="s">
        <v>19</v>
      </c>
      <c r="N922" s="209" t="s">
        <v>40</v>
      </c>
      <c r="O922" s="85"/>
      <c r="P922" s="210">
        <f>O922*H922</f>
        <v>0</v>
      </c>
      <c r="Q922" s="210">
        <v>0</v>
      </c>
      <c r="R922" s="210">
        <f>Q922*H922</f>
        <v>0</v>
      </c>
      <c r="S922" s="210">
        <v>0</v>
      </c>
      <c r="T922" s="211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12" t="s">
        <v>1284</v>
      </c>
      <c r="AT922" s="212" t="s">
        <v>123</v>
      </c>
      <c r="AU922" s="212" t="s">
        <v>79</v>
      </c>
      <c r="AY922" s="18" t="s">
        <v>121</v>
      </c>
      <c r="BE922" s="213">
        <f>IF(N922="základní",J922,0)</f>
        <v>0</v>
      </c>
      <c r="BF922" s="213">
        <f>IF(N922="snížená",J922,0)</f>
        <v>0</v>
      </c>
      <c r="BG922" s="213">
        <f>IF(N922="zákl. přenesená",J922,0)</f>
        <v>0</v>
      </c>
      <c r="BH922" s="213">
        <f>IF(N922="sníž. přenesená",J922,0)</f>
        <v>0</v>
      </c>
      <c r="BI922" s="213">
        <f>IF(N922="nulová",J922,0)</f>
        <v>0</v>
      </c>
      <c r="BJ922" s="18" t="s">
        <v>77</v>
      </c>
      <c r="BK922" s="213">
        <f>ROUND(I922*H922,2)</f>
        <v>0</v>
      </c>
      <c r="BL922" s="18" t="s">
        <v>1284</v>
      </c>
      <c r="BM922" s="212" t="s">
        <v>1296</v>
      </c>
    </row>
    <row r="923" s="2" customFormat="1">
      <c r="A923" s="39"/>
      <c r="B923" s="40"/>
      <c r="C923" s="41"/>
      <c r="D923" s="214" t="s">
        <v>130</v>
      </c>
      <c r="E923" s="41"/>
      <c r="F923" s="215" t="s">
        <v>1295</v>
      </c>
      <c r="G923" s="41"/>
      <c r="H923" s="41"/>
      <c r="I923" s="216"/>
      <c r="J923" s="41"/>
      <c r="K923" s="41"/>
      <c r="L923" s="45"/>
      <c r="M923" s="217"/>
      <c r="N923" s="218"/>
      <c r="O923" s="85"/>
      <c r="P923" s="85"/>
      <c r="Q923" s="85"/>
      <c r="R923" s="85"/>
      <c r="S923" s="85"/>
      <c r="T923" s="86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T923" s="18" t="s">
        <v>130</v>
      </c>
      <c r="AU923" s="18" t="s">
        <v>79</v>
      </c>
    </row>
    <row r="924" s="2" customFormat="1">
      <c r="A924" s="39"/>
      <c r="B924" s="40"/>
      <c r="C924" s="41"/>
      <c r="D924" s="219" t="s">
        <v>132</v>
      </c>
      <c r="E924" s="41"/>
      <c r="F924" s="220" t="s">
        <v>1297</v>
      </c>
      <c r="G924" s="41"/>
      <c r="H924" s="41"/>
      <c r="I924" s="216"/>
      <c r="J924" s="41"/>
      <c r="K924" s="41"/>
      <c r="L924" s="45"/>
      <c r="M924" s="217"/>
      <c r="N924" s="218"/>
      <c r="O924" s="85"/>
      <c r="P924" s="85"/>
      <c r="Q924" s="85"/>
      <c r="R924" s="85"/>
      <c r="S924" s="85"/>
      <c r="T924" s="86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132</v>
      </c>
      <c r="AU924" s="18" t="s">
        <v>79</v>
      </c>
    </row>
    <row r="925" s="2" customFormat="1">
      <c r="A925" s="39"/>
      <c r="B925" s="40"/>
      <c r="C925" s="41"/>
      <c r="D925" s="214" t="s">
        <v>134</v>
      </c>
      <c r="E925" s="41"/>
      <c r="F925" s="221" t="s">
        <v>1298</v>
      </c>
      <c r="G925" s="41"/>
      <c r="H925" s="41"/>
      <c r="I925" s="216"/>
      <c r="J925" s="41"/>
      <c r="K925" s="41"/>
      <c r="L925" s="45"/>
      <c r="M925" s="217"/>
      <c r="N925" s="218"/>
      <c r="O925" s="85"/>
      <c r="P925" s="85"/>
      <c r="Q925" s="85"/>
      <c r="R925" s="85"/>
      <c r="S925" s="85"/>
      <c r="T925" s="86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T925" s="18" t="s">
        <v>134</v>
      </c>
      <c r="AU925" s="18" t="s">
        <v>79</v>
      </c>
    </row>
    <row r="926" s="2" customFormat="1" ht="16.5" customHeight="1">
      <c r="A926" s="39"/>
      <c r="B926" s="40"/>
      <c r="C926" s="201" t="s">
        <v>1299</v>
      </c>
      <c r="D926" s="201" t="s">
        <v>123</v>
      </c>
      <c r="E926" s="202" t="s">
        <v>1300</v>
      </c>
      <c r="F926" s="203" t="s">
        <v>1301</v>
      </c>
      <c r="G926" s="204" t="s">
        <v>1283</v>
      </c>
      <c r="H926" s="205">
        <v>1</v>
      </c>
      <c r="I926" s="206"/>
      <c r="J926" s="207">
        <f>ROUND(I926*H926,2)</f>
        <v>0</v>
      </c>
      <c r="K926" s="203" t="s">
        <v>127</v>
      </c>
      <c r="L926" s="45"/>
      <c r="M926" s="208" t="s">
        <v>19</v>
      </c>
      <c r="N926" s="209" t="s">
        <v>40</v>
      </c>
      <c r="O926" s="85"/>
      <c r="P926" s="210">
        <f>O926*H926</f>
        <v>0</v>
      </c>
      <c r="Q926" s="210">
        <v>0</v>
      </c>
      <c r="R926" s="210">
        <f>Q926*H926</f>
        <v>0</v>
      </c>
      <c r="S926" s="210">
        <v>0</v>
      </c>
      <c r="T926" s="211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12" t="s">
        <v>1284</v>
      </c>
      <c r="AT926" s="212" t="s">
        <v>123</v>
      </c>
      <c r="AU926" s="212" t="s">
        <v>79</v>
      </c>
      <c r="AY926" s="18" t="s">
        <v>121</v>
      </c>
      <c r="BE926" s="213">
        <f>IF(N926="základní",J926,0)</f>
        <v>0</v>
      </c>
      <c r="BF926" s="213">
        <f>IF(N926="snížená",J926,0)</f>
        <v>0</v>
      </c>
      <c r="BG926" s="213">
        <f>IF(N926="zákl. přenesená",J926,0)</f>
        <v>0</v>
      </c>
      <c r="BH926" s="213">
        <f>IF(N926="sníž. přenesená",J926,0)</f>
        <v>0</v>
      </c>
      <c r="BI926" s="213">
        <f>IF(N926="nulová",J926,0)</f>
        <v>0</v>
      </c>
      <c r="BJ926" s="18" t="s">
        <v>77</v>
      </c>
      <c r="BK926" s="213">
        <f>ROUND(I926*H926,2)</f>
        <v>0</v>
      </c>
      <c r="BL926" s="18" t="s">
        <v>1284</v>
      </c>
      <c r="BM926" s="212" t="s">
        <v>1302</v>
      </c>
    </row>
    <row r="927" s="2" customFormat="1">
      <c r="A927" s="39"/>
      <c r="B927" s="40"/>
      <c r="C927" s="41"/>
      <c r="D927" s="214" t="s">
        <v>130</v>
      </c>
      <c r="E927" s="41"/>
      <c r="F927" s="215" t="s">
        <v>1301</v>
      </c>
      <c r="G927" s="41"/>
      <c r="H927" s="41"/>
      <c r="I927" s="216"/>
      <c r="J927" s="41"/>
      <c r="K927" s="41"/>
      <c r="L927" s="45"/>
      <c r="M927" s="217"/>
      <c r="N927" s="218"/>
      <c r="O927" s="85"/>
      <c r="P927" s="85"/>
      <c r="Q927" s="85"/>
      <c r="R927" s="85"/>
      <c r="S927" s="85"/>
      <c r="T927" s="86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130</v>
      </c>
      <c r="AU927" s="18" t="s">
        <v>79</v>
      </c>
    </row>
    <row r="928" s="2" customFormat="1">
      <c r="A928" s="39"/>
      <c r="B928" s="40"/>
      <c r="C928" s="41"/>
      <c r="D928" s="219" t="s">
        <v>132</v>
      </c>
      <c r="E928" s="41"/>
      <c r="F928" s="220" t="s">
        <v>1303</v>
      </c>
      <c r="G928" s="41"/>
      <c r="H928" s="41"/>
      <c r="I928" s="216"/>
      <c r="J928" s="41"/>
      <c r="K928" s="41"/>
      <c r="L928" s="45"/>
      <c r="M928" s="217"/>
      <c r="N928" s="218"/>
      <c r="O928" s="85"/>
      <c r="P928" s="85"/>
      <c r="Q928" s="85"/>
      <c r="R928" s="85"/>
      <c r="S928" s="85"/>
      <c r="T928" s="86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T928" s="18" t="s">
        <v>132</v>
      </c>
      <c r="AU928" s="18" t="s">
        <v>79</v>
      </c>
    </row>
    <row r="929" s="2" customFormat="1">
      <c r="A929" s="39"/>
      <c r="B929" s="40"/>
      <c r="C929" s="41"/>
      <c r="D929" s="214" t="s">
        <v>134</v>
      </c>
      <c r="E929" s="41"/>
      <c r="F929" s="221" t="s">
        <v>1304</v>
      </c>
      <c r="G929" s="41"/>
      <c r="H929" s="41"/>
      <c r="I929" s="216"/>
      <c r="J929" s="41"/>
      <c r="K929" s="41"/>
      <c r="L929" s="45"/>
      <c r="M929" s="217"/>
      <c r="N929" s="218"/>
      <c r="O929" s="85"/>
      <c r="P929" s="85"/>
      <c r="Q929" s="85"/>
      <c r="R929" s="85"/>
      <c r="S929" s="85"/>
      <c r="T929" s="86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T929" s="18" t="s">
        <v>134</v>
      </c>
      <c r="AU929" s="18" t="s">
        <v>79</v>
      </c>
    </row>
    <row r="930" s="2" customFormat="1" ht="16.5" customHeight="1">
      <c r="A930" s="39"/>
      <c r="B930" s="40"/>
      <c r="C930" s="201" t="s">
        <v>1305</v>
      </c>
      <c r="D930" s="201" t="s">
        <v>123</v>
      </c>
      <c r="E930" s="202" t="s">
        <v>1306</v>
      </c>
      <c r="F930" s="203" t="s">
        <v>1307</v>
      </c>
      <c r="G930" s="204" t="s">
        <v>1283</v>
      </c>
      <c r="H930" s="205">
        <v>1</v>
      </c>
      <c r="I930" s="206"/>
      <c r="J930" s="207">
        <f>ROUND(I930*H930,2)</f>
        <v>0</v>
      </c>
      <c r="K930" s="203" t="s">
        <v>127</v>
      </c>
      <c r="L930" s="45"/>
      <c r="M930" s="208" t="s">
        <v>19</v>
      </c>
      <c r="N930" s="209" t="s">
        <v>40</v>
      </c>
      <c r="O930" s="85"/>
      <c r="P930" s="210">
        <f>O930*H930</f>
        <v>0</v>
      </c>
      <c r="Q930" s="210">
        <v>0</v>
      </c>
      <c r="R930" s="210">
        <f>Q930*H930</f>
        <v>0</v>
      </c>
      <c r="S930" s="210">
        <v>0</v>
      </c>
      <c r="T930" s="211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12" t="s">
        <v>1284</v>
      </c>
      <c r="AT930" s="212" t="s">
        <v>123</v>
      </c>
      <c r="AU930" s="212" t="s">
        <v>79</v>
      </c>
      <c r="AY930" s="18" t="s">
        <v>121</v>
      </c>
      <c r="BE930" s="213">
        <f>IF(N930="základní",J930,0)</f>
        <v>0</v>
      </c>
      <c r="BF930" s="213">
        <f>IF(N930="snížená",J930,0)</f>
        <v>0</v>
      </c>
      <c r="BG930" s="213">
        <f>IF(N930="zákl. přenesená",J930,0)</f>
        <v>0</v>
      </c>
      <c r="BH930" s="213">
        <f>IF(N930="sníž. přenesená",J930,0)</f>
        <v>0</v>
      </c>
      <c r="BI930" s="213">
        <f>IF(N930="nulová",J930,0)</f>
        <v>0</v>
      </c>
      <c r="BJ930" s="18" t="s">
        <v>77</v>
      </c>
      <c r="BK930" s="213">
        <f>ROUND(I930*H930,2)</f>
        <v>0</v>
      </c>
      <c r="BL930" s="18" t="s">
        <v>1284</v>
      </c>
      <c r="BM930" s="212" t="s">
        <v>1308</v>
      </c>
    </row>
    <row r="931" s="2" customFormat="1">
      <c r="A931" s="39"/>
      <c r="B931" s="40"/>
      <c r="C931" s="41"/>
      <c r="D931" s="214" t="s">
        <v>130</v>
      </c>
      <c r="E931" s="41"/>
      <c r="F931" s="215" t="s">
        <v>1307</v>
      </c>
      <c r="G931" s="41"/>
      <c r="H931" s="41"/>
      <c r="I931" s="216"/>
      <c r="J931" s="41"/>
      <c r="K931" s="41"/>
      <c r="L931" s="45"/>
      <c r="M931" s="217"/>
      <c r="N931" s="218"/>
      <c r="O931" s="85"/>
      <c r="P931" s="85"/>
      <c r="Q931" s="85"/>
      <c r="R931" s="85"/>
      <c r="S931" s="85"/>
      <c r="T931" s="86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130</v>
      </c>
      <c r="AU931" s="18" t="s">
        <v>79</v>
      </c>
    </row>
    <row r="932" s="2" customFormat="1">
      <c r="A932" s="39"/>
      <c r="B932" s="40"/>
      <c r="C932" s="41"/>
      <c r="D932" s="219" t="s">
        <v>132</v>
      </c>
      <c r="E932" s="41"/>
      <c r="F932" s="220" t="s">
        <v>1309</v>
      </c>
      <c r="G932" s="41"/>
      <c r="H932" s="41"/>
      <c r="I932" s="216"/>
      <c r="J932" s="41"/>
      <c r="K932" s="41"/>
      <c r="L932" s="45"/>
      <c r="M932" s="217"/>
      <c r="N932" s="218"/>
      <c r="O932" s="85"/>
      <c r="P932" s="85"/>
      <c r="Q932" s="85"/>
      <c r="R932" s="85"/>
      <c r="S932" s="85"/>
      <c r="T932" s="86"/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T932" s="18" t="s">
        <v>132</v>
      </c>
      <c r="AU932" s="18" t="s">
        <v>79</v>
      </c>
    </row>
    <row r="933" s="2" customFormat="1">
      <c r="A933" s="39"/>
      <c r="B933" s="40"/>
      <c r="C933" s="41"/>
      <c r="D933" s="214" t="s">
        <v>134</v>
      </c>
      <c r="E933" s="41"/>
      <c r="F933" s="221" t="s">
        <v>1310</v>
      </c>
      <c r="G933" s="41"/>
      <c r="H933" s="41"/>
      <c r="I933" s="216"/>
      <c r="J933" s="41"/>
      <c r="K933" s="41"/>
      <c r="L933" s="45"/>
      <c r="M933" s="217"/>
      <c r="N933" s="218"/>
      <c r="O933" s="85"/>
      <c r="P933" s="85"/>
      <c r="Q933" s="85"/>
      <c r="R933" s="85"/>
      <c r="S933" s="85"/>
      <c r="T933" s="86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T933" s="18" t="s">
        <v>134</v>
      </c>
      <c r="AU933" s="18" t="s">
        <v>79</v>
      </c>
    </row>
    <row r="934" s="2" customFormat="1" ht="16.5" customHeight="1">
      <c r="A934" s="39"/>
      <c r="B934" s="40"/>
      <c r="C934" s="201" t="s">
        <v>1311</v>
      </c>
      <c r="D934" s="201" t="s">
        <v>123</v>
      </c>
      <c r="E934" s="202" t="s">
        <v>1312</v>
      </c>
      <c r="F934" s="203" t="s">
        <v>1313</v>
      </c>
      <c r="G934" s="204" t="s">
        <v>1283</v>
      </c>
      <c r="H934" s="205">
        <v>1</v>
      </c>
      <c r="I934" s="206"/>
      <c r="J934" s="207">
        <f>ROUND(I934*H934,2)</f>
        <v>0</v>
      </c>
      <c r="K934" s="203" t="s">
        <v>127</v>
      </c>
      <c r="L934" s="45"/>
      <c r="M934" s="208" t="s">
        <v>19</v>
      </c>
      <c r="N934" s="209" t="s">
        <v>40</v>
      </c>
      <c r="O934" s="85"/>
      <c r="P934" s="210">
        <f>O934*H934</f>
        <v>0</v>
      </c>
      <c r="Q934" s="210">
        <v>0</v>
      </c>
      <c r="R934" s="210">
        <f>Q934*H934</f>
        <v>0</v>
      </c>
      <c r="S934" s="210">
        <v>0</v>
      </c>
      <c r="T934" s="211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12" t="s">
        <v>1284</v>
      </c>
      <c r="AT934" s="212" t="s">
        <v>123</v>
      </c>
      <c r="AU934" s="212" t="s">
        <v>79</v>
      </c>
      <c r="AY934" s="18" t="s">
        <v>121</v>
      </c>
      <c r="BE934" s="213">
        <f>IF(N934="základní",J934,0)</f>
        <v>0</v>
      </c>
      <c r="BF934" s="213">
        <f>IF(N934="snížená",J934,0)</f>
        <v>0</v>
      </c>
      <c r="BG934" s="213">
        <f>IF(N934="zákl. přenesená",J934,0)</f>
        <v>0</v>
      </c>
      <c r="BH934" s="213">
        <f>IF(N934="sníž. přenesená",J934,0)</f>
        <v>0</v>
      </c>
      <c r="BI934" s="213">
        <f>IF(N934="nulová",J934,0)</f>
        <v>0</v>
      </c>
      <c r="BJ934" s="18" t="s">
        <v>77</v>
      </c>
      <c r="BK934" s="213">
        <f>ROUND(I934*H934,2)</f>
        <v>0</v>
      </c>
      <c r="BL934" s="18" t="s">
        <v>1284</v>
      </c>
      <c r="BM934" s="212" t="s">
        <v>1314</v>
      </c>
    </row>
    <row r="935" s="2" customFormat="1">
      <c r="A935" s="39"/>
      <c r="B935" s="40"/>
      <c r="C935" s="41"/>
      <c r="D935" s="214" t="s">
        <v>130</v>
      </c>
      <c r="E935" s="41"/>
      <c r="F935" s="215" t="s">
        <v>1313</v>
      </c>
      <c r="G935" s="41"/>
      <c r="H935" s="41"/>
      <c r="I935" s="216"/>
      <c r="J935" s="41"/>
      <c r="K935" s="41"/>
      <c r="L935" s="45"/>
      <c r="M935" s="217"/>
      <c r="N935" s="218"/>
      <c r="O935" s="85"/>
      <c r="P935" s="85"/>
      <c r="Q935" s="85"/>
      <c r="R935" s="85"/>
      <c r="S935" s="85"/>
      <c r="T935" s="86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T935" s="18" t="s">
        <v>130</v>
      </c>
      <c r="AU935" s="18" t="s">
        <v>79</v>
      </c>
    </row>
    <row r="936" s="2" customFormat="1">
      <c r="A936" s="39"/>
      <c r="B936" s="40"/>
      <c r="C936" s="41"/>
      <c r="D936" s="219" t="s">
        <v>132</v>
      </c>
      <c r="E936" s="41"/>
      <c r="F936" s="220" t="s">
        <v>1315</v>
      </c>
      <c r="G936" s="41"/>
      <c r="H936" s="41"/>
      <c r="I936" s="216"/>
      <c r="J936" s="41"/>
      <c r="K936" s="41"/>
      <c r="L936" s="45"/>
      <c r="M936" s="217"/>
      <c r="N936" s="218"/>
      <c r="O936" s="85"/>
      <c r="P936" s="85"/>
      <c r="Q936" s="85"/>
      <c r="R936" s="85"/>
      <c r="S936" s="85"/>
      <c r="T936" s="86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132</v>
      </c>
      <c r="AU936" s="18" t="s">
        <v>79</v>
      </c>
    </row>
    <row r="937" s="2" customFormat="1" ht="16.5" customHeight="1">
      <c r="A937" s="39"/>
      <c r="B937" s="40"/>
      <c r="C937" s="201" t="s">
        <v>1316</v>
      </c>
      <c r="D937" s="201" t="s">
        <v>123</v>
      </c>
      <c r="E937" s="202" t="s">
        <v>1317</v>
      </c>
      <c r="F937" s="203" t="s">
        <v>1318</v>
      </c>
      <c r="G937" s="204" t="s">
        <v>1283</v>
      </c>
      <c r="H937" s="205">
        <v>1</v>
      </c>
      <c r="I937" s="206"/>
      <c r="J937" s="207">
        <f>ROUND(I937*H937,2)</f>
        <v>0</v>
      </c>
      <c r="K937" s="203" t="s">
        <v>127</v>
      </c>
      <c r="L937" s="45"/>
      <c r="M937" s="208" t="s">
        <v>19</v>
      </c>
      <c r="N937" s="209" t="s">
        <v>40</v>
      </c>
      <c r="O937" s="85"/>
      <c r="P937" s="210">
        <f>O937*H937</f>
        <v>0</v>
      </c>
      <c r="Q937" s="210">
        <v>0</v>
      </c>
      <c r="R937" s="210">
        <f>Q937*H937</f>
        <v>0</v>
      </c>
      <c r="S937" s="210">
        <v>0</v>
      </c>
      <c r="T937" s="211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12" t="s">
        <v>1284</v>
      </c>
      <c r="AT937" s="212" t="s">
        <v>123</v>
      </c>
      <c r="AU937" s="212" t="s">
        <v>79</v>
      </c>
      <c r="AY937" s="18" t="s">
        <v>121</v>
      </c>
      <c r="BE937" s="213">
        <f>IF(N937="základní",J937,0)</f>
        <v>0</v>
      </c>
      <c r="BF937" s="213">
        <f>IF(N937="snížená",J937,0)</f>
        <v>0</v>
      </c>
      <c r="BG937" s="213">
        <f>IF(N937="zákl. přenesená",J937,0)</f>
        <v>0</v>
      </c>
      <c r="BH937" s="213">
        <f>IF(N937="sníž. přenesená",J937,0)</f>
        <v>0</v>
      </c>
      <c r="BI937" s="213">
        <f>IF(N937="nulová",J937,0)</f>
        <v>0</v>
      </c>
      <c r="BJ937" s="18" t="s">
        <v>77</v>
      </c>
      <c r="BK937" s="213">
        <f>ROUND(I937*H937,2)</f>
        <v>0</v>
      </c>
      <c r="BL937" s="18" t="s">
        <v>1284</v>
      </c>
      <c r="BM937" s="212" t="s">
        <v>1319</v>
      </c>
    </row>
    <row r="938" s="2" customFormat="1">
      <c r="A938" s="39"/>
      <c r="B938" s="40"/>
      <c r="C938" s="41"/>
      <c r="D938" s="214" t="s">
        <v>130</v>
      </c>
      <c r="E938" s="41"/>
      <c r="F938" s="215" t="s">
        <v>1318</v>
      </c>
      <c r="G938" s="41"/>
      <c r="H938" s="41"/>
      <c r="I938" s="216"/>
      <c r="J938" s="41"/>
      <c r="K938" s="41"/>
      <c r="L938" s="45"/>
      <c r="M938" s="217"/>
      <c r="N938" s="218"/>
      <c r="O938" s="85"/>
      <c r="P938" s="85"/>
      <c r="Q938" s="85"/>
      <c r="R938" s="85"/>
      <c r="S938" s="85"/>
      <c r="T938" s="86"/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T938" s="18" t="s">
        <v>130</v>
      </c>
      <c r="AU938" s="18" t="s">
        <v>79</v>
      </c>
    </row>
    <row r="939" s="2" customFormat="1">
      <c r="A939" s="39"/>
      <c r="B939" s="40"/>
      <c r="C939" s="41"/>
      <c r="D939" s="219" t="s">
        <v>132</v>
      </c>
      <c r="E939" s="41"/>
      <c r="F939" s="220" t="s">
        <v>1320</v>
      </c>
      <c r="G939" s="41"/>
      <c r="H939" s="41"/>
      <c r="I939" s="216"/>
      <c r="J939" s="41"/>
      <c r="K939" s="41"/>
      <c r="L939" s="45"/>
      <c r="M939" s="217"/>
      <c r="N939" s="218"/>
      <c r="O939" s="85"/>
      <c r="P939" s="85"/>
      <c r="Q939" s="85"/>
      <c r="R939" s="85"/>
      <c r="S939" s="85"/>
      <c r="T939" s="86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T939" s="18" t="s">
        <v>132</v>
      </c>
      <c r="AU939" s="18" t="s">
        <v>79</v>
      </c>
    </row>
    <row r="940" s="2" customFormat="1">
      <c r="A940" s="39"/>
      <c r="B940" s="40"/>
      <c r="C940" s="41"/>
      <c r="D940" s="214" t="s">
        <v>134</v>
      </c>
      <c r="E940" s="41"/>
      <c r="F940" s="221" t="s">
        <v>1321</v>
      </c>
      <c r="G940" s="41"/>
      <c r="H940" s="41"/>
      <c r="I940" s="216"/>
      <c r="J940" s="41"/>
      <c r="K940" s="41"/>
      <c r="L940" s="45"/>
      <c r="M940" s="217"/>
      <c r="N940" s="218"/>
      <c r="O940" s="85"/>
      <c r="P940" s="85"/>
      <c r="Q940" s="85"/>
      <c r="R940" s="85"/>
      <c r="S940" s="85"/>
      <c r="T940" s="86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T940" s="18" t="s">
        <v>134</v>
      </c>
      <c r="AU940" s="18" t="s">
        <v>79</v>
      </c>
    </row>
    <row r="941" s="12" customFormat="1" ht="22.8" customHeight="1">
      <c r="A941" s="12"/>
      <c r="B941" s="185"/>
      <c r="C941" s="186"/>
      <c r="D941" s="187" t="s">
        <v>68</v>
      </c>
      <c r="E941" s="199" t="s">
        <v>1322</v>
      </c>
      <c r="F941" s="199" t="s">
        <v>1323</v>
      </c>
      <c r="G941" s="186"/>
      <c r="H941" s="186"/>
      <c r="I941" s="189"/>
      <c r="J941" s="200">
        <f>BK941</f>
        <v>0</v>
      </c>
      <c r="K941" s="186"/>
      <c r="L941" s="191"/>
      <c r="M941" s="192"/>
      <c r="N941" s="193"/>
      <c r="O941" s="193"/>
      <c r="P941" s="194">
        <f>SUM(P942:P949)</f>
        <v>0</v>
      </c>
      <c r="Q941" s="193"/>
      <c r="R941" s="194">
        <f>SUM(R942:R949)</f>
        <v>0</v>
      </c>
      <c r="S941" s="193"/>
      <c r="T941" s="195">
        <f>SUM(T942:T949)</f>
        <v>0</v>
      </c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R941" s="196" t="s">
        <v>162</v>
      </c>
      <c r="AT941" s="197" t="s">
        <v>68</v>
      </c>
      <c r="AU941" s="197" t="s">
        <v>77</v>
      </c>
      <c r="AY941" s="196" t="s">
        <v>121</v>
      </c>
      <c r="BK941" s="198">
        <f>SUM(BK942:BK949)</f>
        <v>0</v>
      </c>
    </row>
    <row r="942" s="2" customFormat="1" ht="16.5" customHeight="1">
      <c r="A942" s="39"/>
      <c r="B942" s="40"/>
      <c r="C942" s="201" t="s">
        <v>1324</v>
      </c>
      <c r="D942" s="201" t="s">
        <v>123</v>
      </c>
      <c r="E942" s="202" t="s">
        <v>1325</v>
      </c>
      <c r="F942" s="203" t="s">
        <v>1326</v>
      </c>
      <c r="G942" s="204" t="s">
        <v>1283</v>
      </c>
      <c r="H942" s="205">
        <v>1</v>
      </c>
      <c r="I942" s="206"/>
      <c r="J942" s="207">
        <f>ROUND(I942*H942,2)</f>
        <v>0</v>
      </c>
      <c r="K942" s="203" t="s">
        <v>127</v>
      </c>
      <c r="L942" s="45"/>
      <c r="M942" s="208" t="s">
        <v>19</v>
      </c>
      <c r="N942" s="209" t="s">
        <v>40</v>
      </c>
      <c r="O942" s="85"/>
      <c r="P942" s="210">
        <f>O942*H942</f>
        <v>0</v>
      </c>
      <c r="Q942" s="210">
        <v>0</v>
      </c>
      <c r="R942" s="210">
        <f>Q942*H942</f>
        <v>0</v>
      </c>
      <c r="S942" s="210">
        <v>0</v>
      </c>
      <c r="T942" s="211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12" t="s">
        <v>1284</v>
      </c>
      <c r="AT942" s="212" t="s">
        <v>123</v>
      </c>
      <c r="AU942" s="212" t="s">
        <v>79</v>
      </c>
      <c r="AY942" s="18" t="s">
        <v>121</v>
      </c>
      <c r="BE942" s="213">
        <f>IF(N942="základní",J942,0)</f>
        <v>0</v>
      </c>
      <c r="BF942" s="213">
        <f>IF(N942="snížená",J942,0)</f>
        <v>0</v>
      </c>
      <c r="BG942" s="213">
        <f>IF(N942="zákl. přenesená",J942,0)</f>
        <v>0</v>
      </c>
      <c r="BH942" s="213">
        <f>IF(N942="sníž. přenesená",J942,0)</f>
        <v>0</v>
      </c>
      <c r="BI942" s="213">
        <f>IF(N942="nulová",J942,0)</f>
        <v>0</v>
      </c>
      <c r="BJ942" s="18" t="s">
        <v>77</v>
      </c>
      <c r="BK942" s="213">
        <f>ROUND(I942*H942,2)</f>
        <v>0</v>
      </c>
      <c r="BL942" s="18" t="s">
        <v>1284</v>
      </c>
      <c r="BM942" s="212" t="s">
        <v>1327</v>
      </c>
    </row>
    <row r="943" s="2" customFormat="1">
      <c r="A943" s="39"/>
      <c r="B943" s="40"/>
      <c r="C943" s="41"/>
      <c r="D943" s="214" t="s">
        <v>130</v>
      </c>
      <c r="E943" s="41"/>
      <c r="F943" s="215" t="s">
        <v>1326</v>
      </c>
      <c r="G943" s="41"/>
      <c r="H943" s="41"/>
      <c r="I943" s="216"/>
      <c r="J943" s="41"/>
      <c r="K943" s="41"/>
      <c r="L943" s="45"/>
      <c r="M943" s="217"/>
      <c r="N943" s="218"/>
      <c r="O943" s="85"/>
      <c r="P943" s="85"/>
      <c r="Q943" s="85"/>
      <c r="R943" s="85"/>
      <c r="S943" s="85"/>
      <c r="T943" s="86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T943" s="18" t="s">
        <v>130</v>
      </c>
      <c r="AU943" s="18" t="s">
        <v>79</v>
      </c>
    </row>
    <row r="944" s="2" customFormat="1">
      <c r="A944" s="39"/>
      <c r="B944" s="40"/>
      <c r="C944" s="41"/>
      <c r="D944" s="219" t="s">
        <v>132</v>
      </c>
      <c r="E944" s="41"/>
      <c r="F944" s="220" t="s">
        <v>1328</v>
      </c>
      <c r="G944" s="41"/>
      <c r="H944" s="41"/>
      <c r="I944" s="216"/>
      <c r="J944" s="41"/>
      <c r="K944" s="41"/>
      <c r="L944" s="45"/>
      <c r="M944" s="217"/>
      <c r="N944" s="218"/>
      <c r="O944" s="85"/>
      <c r="P944" s="85"/>
      <c r="Q944" s="85"/>
      <c r="R944" s="85"/>
      <c r="S944" s="85"/>
      <c r="T944" s="86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T944" s="18" t="s">
        <v>132</v>
      </c>
      <c r="AU944" s="18" t="s">
        <v>79</v>
      </c>
    </row>
    <row r="945" s="2" customFormat="1">
      <c r="A945" s="39"/>
      <c r="B945" s="40"/>
      <c r="C945" s="41"/>
      <c r="D945" s="214" t="s">
        <v>134</v>
      </c>
      <c r="E945" s="41"/>
      <c r="F945" s="221" t="s">
        <v>1329</v>
      </c>
      <c r="G945" s="41"/>
      <c r="H945" s="41"/>
      <c r="I945" s="216"/>
      <c r="J945" s="41"/>
      <c r="K945" s="41"/>
      <c r="L945" s="45"/>
      <c r="M945" s="217"/>
      <c r="N945" s="218"/>
      <c r="O945" s="85"/>
      <c r="P945" s="85"/>
      <c r="Q945" s="85"/>
      <c r="R945" s="85"/>
      <c r="S945" s="85"/>
      <c r="T945" s="86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T945" s="18" t="s">
        <v>134</v>
      </c>
      <c r="AU945" s="18" t="s">
        <v>79</v>
      </c>
    </row>
    <row r="946" s="2" customFormat="1" ht="16.5" customHeight="1">
      <c r="A946" s="39"/>
      <c r="B946" s="40"/>
      <c r="C946" s="201" t="s">
        <v>1330</v>
      </c>
      <c r="D946" s="201" t="s">
        <v>123</v>
      </c>
      <c r="E946" s="202" t="s">
        <v>1331</v>
      </c>
      <c r="F946" s="203" t="s">
        <v>1332</v>
      </c>
      <c r="G946" s="204" t="s">
        <v>1283</v>
      </c>
      <c r="H946" s="205">
        <v>1</v>
      </c>
      <c r="I946" s="206"/>
      <c r="J946" s="207">
        <f>ROUND(I946*H946,2)</f>
        <v>0</v>
      </c>
      <c r="K946" s="203" t="s">
        <v>127</v>
      </c>
      <c r="L946" s="45"/>
      <c r="M946" s="208" t="s">
        <v>19</v>
      </c>
      <c r="N946" s="209" t="s">
        <v>40</v>
      </c>
      <c r="O946" s="85"/>
      <c r="P946" s="210">
        <f>O946*H946</f>
        <v>0</v>
      </c>
      <c r="Q946" s="210">
        <v>0</v>
      </c>
      <c r="R946" s="210">
        <f>Q946*H946</f>
        <v>0</v>
      </c>
      <c r="S946" s="210">
        <v>0</v>
      </c>
      <c r="T946" s="211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12" t="s">
        <v>1284</v>
      </c>
      <c r="AT946" s="212" t="s">
        <v>123</v>
      </c>
      <c r="AU946" s="212" t="s">
        <v>79</v>
      </c>
      <c r="AY946" s="18" t="s">
        <v>121</v>
      </c>
      <c r="BE946" s="213">
        <f>IF(N946="základní",J946,0)</f>
        <v>0</v>
      </c>
      <c r="BF946" s="213">
        <f>IF(N946="snížená",J946,0)</f>
        <v>0</v>
      </c>
      <c r="BG946" s="213">
        <f>IF(N946="zákl. přenesená",J946,0)</f>
        <v>0</v>
      </c>
      <c r="BH946" s="213">
        <f>IF(N946="sníž. přenesená",J946,0)</f>
        <v>0</v>
      </c>
      <c r="BI946" s="213">
        <f>IF(N946="nulová",J946,0)</f>
        <v>0</v>
      </c>
      <c r="BJ946" s="18" t="s">
        <v>77</v>
      </c>
      <c r="BK946" s="213">
        <f>ROUND(I946*H946,2)</f>
        <v>0</v>
      </c>
      <c r="BL946" s="18" t="s">
        <v>1284</v>
      </c>
      <c r="BM946" s="212" t="s">
        <v>1333</v>
      </c>
    </row>
    <row r="947" s="2" customFormat="1">
      <c r="A947" s="39"/>
      <c r="B947" s="40"/>
      <c r="C947" s="41"/>
      <c r="D947" s="214" t="s">
        <v>130</v>
      </c>
      <c r="E947" s="41"/>
      <c r="F947" s="215" t="s">
        <v>1332</v>
      </c>
      <c r="G947" s="41"/>
      <c r="H947" s="41"/>
      <c r="I947" s="216"/>
      <c r="J947" s="41"/>
      <c r="K947" s="41"/>
      <c r="L947" s="45"/>
      <c r="M947" s="217"/>
      <c r="N947" s="218"/>
      <c r="O947" s="85"/>
      <c r="P947" s="85"/>
      <c r="Q947" s="85"/>
      <c r="R947" s="85"/>
      <c r="S947" s="85"/>
      <c r="T947" s="86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130</v>
      </c>
      <c r="AU947" s="18" t="s">
        <v>79</v>
      </c>
    </row>
    <row r="948" s="2" customFormat="1">
      <c r="A948" s="39"/>
      <c r="B948" s="40"/>
      <c r="C948" s="41"/>
      <c r="D948" s="219" t="s">
        <v>132</v>
      </c>
      <c r="E948" s="41"/>
      <c r="F948" s="220" t="s">
        <v>1334</v>
      </c>
      <c r="G948" s="41"/>
      <c r="H948" s="41"/>
      <c r="I948" s="216"/>
      <c r="J948" s="41"/>
      <c r="K948" s="41"/>
      <c r="L948" s="45"/>
      <c r="M948" s="217"/>
      <c r="N948" s="218"/>
      <c r="O948" s="85"/>
      <c r="P948" s="85"/>
      <c r="Q948" s="85"/>
      <c r="R948" s="85"/>
      <c r="S948" s="85"/>
      <c r="T948" s="86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T948" s="18" t="s">
        <v>132</v>
      </c>
      <c r="AU948" s="18" t="s">
        <v>79</v>
      </c>
    </row>
    <row r="949" s="2" customFormat="1">
      <c r="A949" s="39"/>
      <c r="B949" s="40"/>
      <c r="C949" s="41"/>
      <c r="D949" s="214" t="s">
        <v>134</v>
      </c>
      <c r="E949" s="41"/>
      <c r="F949" s="221" t="s">
        <v>1335</v>
      </c>
      <c r="G949" s="41"/>
      <c r="H949" s="41"/>
      <c r="I949" s="216"/>
      <c r="J949" s="41"/>
      <c r="K949" s="41"/>
      <c r="L949" s="45"/>
      <c r="M949" s="217"/>
      <c r="N949" s="218"/>
      <c r="O949" s="85"/>
      <c r="P949" s="85"/>
      <c r="Q949" s="85"/>
      <c r="R949" s="85"/>
      <c r="S949" s="85"/>
      <c r="T949" s="86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T949" s="18" t="s">
        <v>134</v>
      </c>
      <c r="AU949" s="18" t="s">
        <v>79</v>
      </c>
    </row>
    <row r="950" s="12" customFormat="1" ht="22.8" customHeight="1">
      <c r="A950" s="12"/>
      <c r="B950" s="185"/>
      <c r="C950" s="186"/>
      <c r="D950" s="187" t="s">
        <v>68</v>
      </c>
      <c r="E950" s="199" t="s">
        <v>1336</v>
      </c>
      <c r="F950" s="199" t="s">
        <v>1337</v>
      </c>
      <c r="G950" s="186"/>
      <c r="H950" s="186"/>
      <c r="I950" s="189"/>
      <c r="J950" s="200">
        <f>BK950</f>
        <v>0</v>
      </c>
      <c r="K950" s="186"/>
      <c r="L950" s="191"/>
      <c r="M950" s="192"/>
      <c r="N950" s="193"/>
      <c r="O950" s="193"/>
      <c r="P950" s="194">
        <f>SUM(P951:P958)</f>
        <v>0</v>
      </c>
      <c r="Q950" s="193"/>
      <c r="R950" s="194">
        <f>SUM(R951:R958)</f>
        <v>0</v>
      </c>
      <c r="S950" s="193"/>
      <c r="T950" s="195">
        <f>SUM(T951:T958)</f>
        <v>0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196" t="s">
        <v>162</v>
      </c>
      <c r="AT950" s="197" t="s">
        <v>68</v>
      </c>
      <c r="AU950" s="197" t="s">
        <v>77</v>
      </c>
      <c r="AY950" s="196" t="s">
        <v>121</v>
      </c>
      <c r="BK950" s="198">
        <f>SUM(BK951:BK958)</f>
        <v>0</v>
      </c>
    </row>
    <row r="951" s="2" customFormat="1" ht="21.75" customHeight="1">
      <c r="A951" s="39"/>
      <c r="B951" s="40"/>
      <c r="C951" s="201" t="s">
        <v>1338</v>
      </c>
      <c r="D951" s="201" t="s">
        <v>123</v>
      </c>
      <c r="E951" s="202" t="s">
        <v>1339</v>
      </c>
      <c r="F951" s="203" t="s">
        <v>1340</v>
      </c>
      <c r="G951" s="204" t="s">
        <v>1283</v>
      </c>
      <c r="H951" s="205">
        <v>1</v>
      </c>
      <c r="I951" s="206"/>
      <c r="J951" s="207">
        <f>ROUND(I951*H951,2)</f>
        <v>0</v>
      </c>
      <c r="K951" s="203" t="s">
        <v>127</v>
      </c>
      <c r="L951" s="45"/>
      <c r="M951" s="208" t="s">
        <v>19</v>
      </c>
      <c r="N951" s="209" t="s">
        <v>40</v>
      </c>
      <c r="O951" s="85"/>
      <c r="P951" s="210">
        <f>O951*H951</f>
        <v>0</v>
      </c>
      <c r="Q951" s="210">
        <v>0</v>
      </c>
      <c r="R951" s="210">
        <f>Q951*H951</f>
        <v>0</v>
      </c>
      <c r="S951" s="210">
        <v>0</v>
      </c>
      <c r="T951" s="211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12" t="s">
        <v>1284</v>
      </c>
      <c r="AT951" s="212" t="s">
        <v>123</v>
      </c>
      <c r="AU951" s="212" t="s">
        <v>79</v>
      </c>
      <c r="AY951" s="18" t="s">
        <v>121</v>
      </c>
      <c r="BE951" s="213">
        <f>IF(N951="základní",J951,0)</f>
        <v>0</v>
      </c>
      <c r="BF951" s="213">
        <f>IF(N951="snížená",J951,0)</f>
        <v>0</v>
      </c>
      <c r="BG951" s="213">
        <f>IF(N951="zákl. přenesená",J951,0)</f>
        <v>0</v>
      </c>
      <c r="BH951" s="213">
        <f>IF(N951="sníž. přenesená",J951,0)</f>
        <v>0</v>
      </c>
      <c r="BI951" s="213">
        <f>IF(N951="nulová",J951,0)</f>
        <v>0</v>
      </c>
      <c r="BJ951" s="18" t="s">
        <v>77</v>
      </c>
      <c r="BK951" s="213">
        <f>ROUND(I951*H951,2)</f>
        <v>0</v>
      </c>
      <c r="BL951" s="18" t="s">
        <v>1284</v>
      </c>
      <c r="BM951" s="212" t="s">
        <v>1341</v>
      </c>
    </row>
    <row r="952" s="2" customFormat="1">
      <c r="A952" s="39"/>
      <c r="B952" s="40"/>
      <c r="C952" s="41"/>
      <c r="D952" s="214" t="s">
        <v>130</v>
      </c>
      <c r="E952" s="41"/>
      <c r="F952" s="215" t="s">
        <v>1340</v>
      </c>
      <c r="G952" s="41"/>
      <c r="H952" s="41"/>
      <c r="I952" s="216"/>
      <c r="J952" s="41"/>
      <c r="K952" s="41"/>
      <c r="L952" s="45"/>
      <c r="M952" s="217"/>
      <c r="N952" s="218"/>
      <c r="O952" s="85"/>
      <c r="P952" s="85"/>
      <c r="Q952" s="85"/>
      <c r="R952" s="85"/>
      <c r="S952" s="85"/>
      <c r="T952" s="86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T952" s="18" t="s">
        <v>130</v>
      </c>
      <c r="AU952" s="18" t="s">
        <v>79</v>
      </c>
    </row>
    <row r="953" s="2" customFormat="1">
      <c r="A953" s="39"/>
      <c r="B953" s="40"/>
      <c r="C953" s="41"/>
      <c r="D953" s="219" t="s">
        <v>132</v>
      </c>
      <c r="E953" s="41"/>
      <c r="F953" s="220" t="s">
        <v>1342</v>
      </c>
      <c r="G953" s="41"/>
      <c r="H953" s="41"/>
      <c r="I953" s="216"/>
      <c r="J953" s="41"/>
      <c r="K953" s="41"/>
      <c r="L953" s="45"/>
      <c r="M953" s="217"/>
      <c r="N953" s="218"/>
      <c r="O953" s="85"/>
      <c r="P953" s="85"/>
      <c r="Q953" s="85"/>
      <c r="R953" s="85"/>
      <c r="S953" s="85"/>
      <c r="T953" s="86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T953" s="18" t="s">
        <v>132</v>
      </c>
      <c r="AU953" s="18" t="s">
        <v>79</v>
      </c>
    </row>
    <row r="954" s="2" customFormat="1">
      <c r="A954" s="39"/>
      <c r="B954" s="40"/>
      <c r="C954" s="41"/>
      <c r="D954" s="214" t="s">
        <v>134</v>
      </c>
      <c r="E954" s="41"/>
      <c r="F954" s="221" t="s">
        <v>1343</v>
      </c>
      <c r="G954" s="41"/>
      <c r="H954" s="41"/>
      <c r="I954" s="216"/>
      <c r="J954" s="41"/>
      <c r="K954" s="41"/>
      <c r="L954" s="45"/>
      <c r="M954" s="217"/>
      <c r="N954" s="218"/>
      <c r="O954" s="85"/>
      <c r="P954" s="85"/>
      <c r="Q954" s="85"/>
      <c r="R954" s="85"/>
      <c r="S954" s="85"/>
      <c r="T954" s="86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T954" s="18" t="s">
        <v>134</v>
      </c>
      <c r="AU954" s="18" t="s">
        <v>79</v>
      </c>
    </row>
    <row r="955" s="2" customFormat="1" ht="16.5" customHeight="1">
      <c r="A955" s="39"/>
      <c r="B955" s="40"/>
      <c r="C955" s="201" t="s">
        <v>1344</v>
      </c>
      <c r="D955" s="201" t="s">
        <v>123</v>
      </c>
      <c r="E955" s="202" t="s">
        <v>1345</v>
      </c>
      <c r="F955" s="203" t="s">
        <v>1346</v>
      </c>
      <c r="G955" s="204" t="s">
        <v>1283</v>
      </c>
      <c r="H955" s="205">
        <v>1</v>
      </c>
      <c r="I955" s="206"/>
      <c r="J955" s="207">
        <f>ROUND(I955*H955,2)</f>
        <v>0</v>
      </c>
      <c r="K955" s="203" t="s">
        <v>127</v>
      </c>
      <c r="L955" s="45"/>
      <c r="M955" s="208" t="s">
        <v>19</v>
      </c>
      <c r="N955" s="209" t="s">
        <v>40</v>
      </c>
      <c r="O955" s="85"/>
      <c r="P955" s="210">
        <f>O955*H955</f>
        <v>0</v>
      </c>
      <c r="Q955" s="210">
        <v>0</v>
      </c>
      <c r="R955" s="210">
        <f>Q955*H955</f>
        <v>0</v>
      </c>
      <c r="S955" s="210">
        <v>0</v>
      </c>
      <c r="T955" s="211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12" t="s">
        <v>1284</v>
      </c>
      <c r="AT955" s="212" t="s">
        <v>123</v>
      </c>
      <c r="AU955" s="212" t="s">
        <v>79</v>
      </c>
      <c r="AY955" s="18" t="s">
        <v>121</v>
      </c>
      <c r="BE955" s="213">
        <f>IF(N955="základní",J955,0)</f>
        <v>0</v>
      </c>
      <c r="BF955" s="213">
        <f>IF(N955="snížená",J955,0)</f>
        <v>0</v>
      </c>
      <c r="BG955" s="213">
        <f>IF(N955="zákl. přenesená",J955,0)</f>
        <v>0</v>
      </c>
      <c r="BH955" s="213">
        <f>IF(N955="sníž. přenesená",J955,0)</f>
        <v>0</v>
      </c>
      <c r="BI955" s="213">
        <f>IF(N955="nulová",J955,0)</f>
        <v>0</v>
      </c>
      <c r="BJ955" s="18" t="s">
        <v>77</v>
      </c>
      <c r="BK955" s="213">
        <f>ROUND(I955*H955,2)</f>
        <v>0</v>
      </c>
      <c r="BL955" s="18" t="s">
        <v>1284</v>
      </c>
      <c r="BM955" s="212" t="s">
        <v>1347</v>
      </c>
    </row>
    <row r="956" s="2" customFormat="1">
      <c r="A956" s="39"/>
      <c r="B956" s="40"/>
      <c r="C956" s="41"/>
      <c r="D956" s="214" t="s">
        <v>130</v>
      </c>
      <c r="E956" s="41"/>
      <c r="F956" s="215" t="s">
        <v>1346</v>
      </c>
      <c r="G956" s="41"/>
      <c r="H956" s="41"/>
      <c r="I956" s="216"/>
      <c r="J956" s="41"/>
      <c r="K956" s="41"/>
      <c r="L956" s="45"/>
      <c r="M956" s="217"/>
      <c r="N956" s="218"/>
      <c r="O956" s="85"/>
      <c r="P956" s="85"/>
      <c r="Q956" s="85"/>
      <c r="R956" s="85"/>
      <c r="S956" s="85"/>
      <c r="T956" s="86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130</v>
      </c>
      <c r="AU956" s="18" t="s">
        <v>79</v>
      </c>
    </row>
    <row r="957" s="2" customFormat="1">
      <c r="A957" s="39"/>
      <c r="B957" s="40"/>
      <c r="C957" s="41"/>
      <c r="D957" s="219" t="s">
        <v>132</v>
      </c>
      <c r="E957" s="41"/>
      <c r="F957" s="220" t="s">
        <v>1348</v>
      </c>
      <c r="G957" s="41"/>
      <c r="H957" s="41"/>
      <c r="I957" s="216"/>
      <c r="J957" s="41"/>
      <c r="K957" s="41"/>
      <c r="L957" s="45"/>
      <c r="M957" s="217"/>
      <c r="N957" s="218"/>
      <c r="O957" s="85"/>
      <c r="P957" s="85"/>
      <c r="Q957" s="85"/>
      <c r="R957" s="85"/>
      <c r="S957" s="85"/>
      <c r="T957" s="86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132</v>
      </c>
      <c r="AU957" s="18" t="s">
        <v>79</v>
      </c>
    </row>
    <row r="958" s="2" customFormat="1">
      <c r="A958" s="39"/>
      <c r="B958" s="40"/>
      <c r="C958" s="41"/>
      <c r="D958" s="214" t="s">
        <v>134</v>
      </c>
      <c r="E958" s="41"/>
      <c r="F958" s="221" t="s">
        <v>1349</v>
      </c>
      <c r="G958" s="41"/>
      <c r="H958" s="41"/>
      <c r="I958" s="216"/>
      <c r="J958" s="41"/>
      <c r="K958" s="41"/>
      <c r="L958" s="45"/>
      <c r="M958" s="217"/>
      <c r="N958" s="218"/>
      <c r="O958" s="85"/>
      <c r="P958" s="85"/>
      <c r="Q958" s="85"/>
      <c r="R958" s="85"/>
      <c r="S958" s="85"/>
      <c r="T958" s="86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T958" s="18" t="s">
        <v>134</v>
      </c>
      <c r="AU958" s="18" t="s">
        <v>79</v>
      </c>
    </row>
    <row r="959" s="12" customFormat="1" ht="22.8" customHeight="1">
      <c r="A959" s="12"/>
      <c r="B959" s="185"/>
      <c r="C959" s="186"/>
      <c r="D959" s="187" t="s">
        <v>68</v>
      </c>
      <c r="E959" s="199" t="s">
        <v>1350</v>
      </c>
      <c r="F959" s="199" t="s">
        <v>1351</v>
      </c>
      <c r="G959" s="186"/>
      <c r="H959" s="186"/>
      <c r="I959" s="189"/>
      <c r="J959" s="200">
        <f>BK959</f>
        <v>0</v>
      </c>
      <c r="K959" s="186"/>
      <c r="L959" s="191"/>
      <c r="M959" s="192"/>
      <c r="N959" s="193"/>
      <c r="O959" s="193"/>
      <c r="P959" s="194">
        <f>SUM(P960:P967)</f>
        <v>0</v>
      </c>
      <c r="Q959" s="193"/>
      <c r="R959" s="194">
        <f>SUM(R960:R967)</f>
        <v>0</v>
      </c>
      <c r="S959" s="193"/>
      <c r="T959" s="195">
        <f>SUM(T960:T967)</f>
        <v>0</v>
      </c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R959" s="196" t="s">
        <v>162</v>
      </c>
      <c r="AT959" s="197" t="s">
        <v>68</v>
      </c>
      <c r="AU959" s="197" t="s">
        <v>77</v>
      </c>
      <c r="AY959" s="196" t="s">
        <v>121</v>
      </c>
      <c r="BK959" s="198">
        <f>SUM(BK960:BK967)</f>
        <v>0</v>
      </c>
    </row>
    <row r="960" s="2" customFormat="1" ht="16.5" customHeight="1">
      <c r="A960" s="39"/>
      <c r="B960" s="40"/>
      <c r="C960" s="201" t="s">
        <v>1352</v>
      </c>
      <c r="D960" s="201" t="s">
        <v>123</v>
      </c>
      <c r="E960" s="202" t="s">
        <v>1353</v>
      </c>
      <c r="F960" s="203" t="s">
        <v>1354</v>
      </c>
      <c r="G960" s="204" t="s">
        <v>1283</v>
      </c>
      <c r="H960" s="205">
        <v>1</v>
      </c>
      <c r="I960" s="206"/>
      <c r="J960" s="207">
        <f>ROUND(I960*H960,2)</f>
        <v>0</v>
      </c>
      <c r="K960" s="203" t="s">
        <v>127</v>
      </c>
      <c r="L960" s="45"/>
      <c r="M960" s="208" t="s">
        <v>19</v>
      </c>
      <c r="N960" s="209" t="s">
        <v>40</v>
      </c>
      <c r="O960" s="85"/>
      <c r="P960" s="210">
        <f>O960*H960</f>
        <v>0</v>
      </c>
      <c r="Q960" s="210">
        <v>0</v>
      </c>
      <c r="R960" s="210">
        <f>Q960*H960</f>
        <v>0</v>
      </c>
      <c r="S960" s="210">
        <v>0</v>
      </c>
      <c r="T960" s="211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12" t="s">
        <v>1284</v>
      </c>
      <c r="AT960" s="212" t="s">
        <v>123</v>
      </c>
      <c r="AU960" s="212" t="s">
        <v>79</v>
      </c>
      <c r="AY960" s="18" t="s">
        <v>121</v>
      </c>
      <c r="BE960" s="213">
        <f>IF(N960="základní",J960,0)</f>
        <v>0</v>
      </c>
      <c r="BF960" s="213">
        <f>IF(N960="snížená",J960,0)</f>
        <v>0</v>
      </c>
      <c r="BG960" s="213">
        <f>IF(N960="zákl. přenesená",J960,0)</f>
        <v>0</v>
      </c>
      <c r="BH960" s="213">
        <f>IF(N960="sníž. přenesená",J960,0)</f>
        <v>0</v>
      </c>
      <c r="BI960" s="213">
        <f>IF(N960="nulová",J960,0)</f>
        <v>0</v>
      </c>
      <c r="BJ960" s="18" t="s">
        <v>77</v>
      </c>
      <c r="BK960" s="213">
        <f>ROUND(I960*H960,2)</f>
        <v>0</v>
      </c>
      <c r="BL960" s="18" t="s">
        <v>1284</v>
      </c>
      <c r="BM960" s="212" t="s">
        <v>1355</v>
      </c>
    </row>
    <row r="961" s="2" customFormat="1">
      <c r="A961" s="39"/>
      <c r="B961" s="40"/>
      <c r="C961" s="41"/>
      <c r="D961" s="214" t="s">
        <v>130</v>
      </c>
      <c r="E961" s="41"/>
      <c r="F961" s="215" t="s">
        <v>1354</v>
      </c>
      <c r="G961" s="41"/>
      <c r="H961" s="41"/>
      <c r="I961" s="216"/>
      <c r="J961" s="41"/>
      <c r="K961" s="41"/>
      <c r="L961" s="45"/>
      <c r="M961" s="217"/>
      <c r="N961" s="218"/>
      <c r="O961" s="85"/>
      <c r="P961" s="85"/>
      <c r="Q961" s="85"/>
      <c r="R961" s="85"/>
      <c r="S961" s="85"/>
      <c r="T961" s="86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T961" s="18" t="s">
        <v>130</v>
      </c>
      <c r="AU961" s="18" t="s">
        <v>79</v>
      </c>
    </row>
    <row r="962" s="2" customFormat="1">
      <c r="A962" s="39"/>
      <c r="B962" s="40"/>
      <c r="C962" s="41"/>
      <c r="D962" s="219" t="s">
        <v>132</v>
      </c>
      <c r="E962" s="41"/>
      <c r="F962" s="220" t="s">
        <v>1356</v>
      </c>
      <c r="G962" s="41"/>
      <c r="H962" s="41"/>
      <c r="I962" s="216"/>
      <c r="J962" s="41"/>
      <c r="K962" s="41"/>
      <c r="L962" s="45"/>
      <c r="M962" s="217"/>
      <c r="N962" s="218"/>
      <c r="O962" s="85"/>
      <c r="P962" s="85"/>
      <c r="Q962" s="85"/>
      <c r="R962" s="85"/>
      <c r="S962" s="85"/>
      <c r="T962" s="86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T962" s="18" t="s">
        <v>132</v>
      </c>
      <c r="AU962" s="18" t="s">
        <v>79</v>
      </c>
    </row>
    <row r="963" s="2" customFormat="1">
      <c r="A963" s="39"/>
      <c r="B963" s="40"/>
      <c r="C963" s="41"/>
      <c r="D963" s="214" t="s">
        <v>134</v>
      </c>
      <c r="E963" s="41"/>
      <c r="F963" s="221" t="s">
        <v>1357</v>
      </c>
      <c r="G963" s="41"/>
      <c r="H963" s="41"/>
      <c r="I963" s="216"/>
      <c r="J963" s="41"/>
      <c r="K963" s="41"/>
      <c r="L963" s="45"/>
      <c r="M963" s="217"/>
      <c r="N963" s="218"/>
      <c r="O963" s="85"/>
      <c r="P963" s="85"/>
      <c r="Q963" s="85"/>
      <c r="R963" s="85"/>
      <c r="S963" s="85"/>
      <c r="T963" s="86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T963" s="18" t="s">
        <v>134</v>
      </c>
      <c r="AU963" s="18" t="s">
        <v>79</v>
      </c>
    </row>
    <row r="964" s="2" customFormat="1" ht="16.5" customHeight="1">
      <c r="A964" s="39"/>
      <c r="B964" s="40"/>
      <c r="C964" s="201" t="s">
        <v>1358</v>
      </c>
      <c r="D964" s="201" t="s">
        <v>123</v>
      </c>
      <c r="E964" s="202" t="s">
        <v>1359</v>
      </c>
      <c r="F964" s="203" t="s">
        <v>1360</v>
      </c>
      <c r="G964" s="204" t="s">
        <v>1283</v>
      </c>
      <c r="H964" s="205">
        <v>1</v>
      </c>
      <c r="I964" s="206"/>
      <c r="J964" s="207">
        <f>ROUND(I964*H964,2)</f>
        <v>0</v>
      </c>
      <c r="K964" s="203" t="s">
        <v>127</v>
      </c>
      <c r="L964" s="45"/>
      <c r="M964" s="208" t="s">
        <v>19</v>
      </c>
      <c r="N964" s="209" t="s">
        <v>40</v>
      </c>
      <c r="O964" s="85"/>
      <c r="P964" s="210">
        <f>O964*H964</f>
        <v>0</v>
      </c>
      <c r="Q964" s="210">
        <v>0</v>
      </c>
      <c r="R964" s="210">
        <f>Q964*H964</f>
        <v>0</v>
      </c>
      <c r="S964" s="210">
        <v>0</v>
      </c>
      <c r="T964" s="211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12" t="s">
        <v>1284</v>
      </c>
      <c r="AT964" s="212" t="s">
        <v>123</v>
      </c>
      <c r="AU964" s="212" t="s">
        <v>79</v>
      </c>
      <c r="AY964" s="18" t="s">
        <v>121</v>
      </c>
      <c r="BE964" s="213">
        <f>IF(N964="základní",J964,0)</f>
        <v>0</v>
      </c>
      <c r="BF964" s="213">
        <f>IF(N964="snížená",J964,0)</f>
        <v>0</v>
      </c>
      <c r="BG964" s="213">
        <f>IF(N964="zákl. přenesená",J964,0)</f>
        <v>0</v>
      </c>
      <c r="BH964" s="213">
        <f>IF(N964="sníž. přenesená",J964,0)</f>
        <v>0</v>
      </c>
      <c r="BI964" s="213">
        <f>IF(N964="nulová",J964,0)</f>
        <v>0</v>
      </c>
      <c r="BJ964" s="18" t="s">
        <v>77</v>
      </c>
      <c r="BK964" s="213">
        <f>ROUND(I964*H964,2)</f>
        <v>0</v>
      </c>
      <c r="BL964" s="18" t="s">
        <v>1284</v>
      </c>
      <c r="BM964" s="212" t="s">
        <v>1361</v>
      </c>
    </row>
    <row r="965" s="2" customFormat="1">
      <c r="A965" s="39"/>
      <c r="B965" s="40"/>
      <c r="C965" s="41"/>
      <c r="D965" s="214" t="s">
        <v>130</v>
      </c>
      <c r="E965" s="41"/>
      <c r="F965" s="215" t="s">
        <v>1360</v>
      </c>
      <c r="G965" s="41"/>
      <c r="H965" s="41"/>
      <c r="I965" s="216"/>
      <c r="J965" s="41"/>
      <c r="K965" s="41"/>
      <c r="L965" s="45"/>
      <c r="M965" s="217"/>
      <c r="N965" s="218"/>
      <c r="O965" s="85"/>
      <c r="P965" s="85"/>
      <c r="Q965" s="85"/>
      <c r="R965" s="85"/>
      <c r="S965" s="85"/>
      <c r="T965" s="86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T965" s="18" t="s">
        <v>130</v>
      </c>
      <c r="AU965" s="18" t="s">
        <v>79</v>
      </c>
    </row>
    <row r="966" s="2" customFormat="1">
      <c r="A966" s="39"/>
      <c r="B966" s="40"/>
      <c r="C966" s="41"/>
      <c r="D966" s="219" t="s">
        <v>132</v>
      </c>
      <c r="E966" s="41"/>
      <c r="F966" s="220" t="s">
        <v>1362</v>
      </c>
      <c r="G966" s="41"/>
      <c r="H966" s="41"/>
      <c r="I966" s="216"/>
      <c r="J966" s="41"/>
      <c r="K966" s="41"/>
      <c r="L966" s="45"/>
      <c r="M966" s="217"/>
      <c r="N966" s="218"/>
      <c r="O966" s="85"/>
      <c r="P966" s="85"/>
      <c r="Q966" s="85"/>
      <c r="R966" s="85"/>
      <c r="S966" s="85"/>
      <c r="T966" s="86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132</v>
      </c>
      <c r="AU966" s="18" t="s">
        <v>79</v>
      </c>
    </row>
    <row r="967" s="2" customFormat="1">
      <c r="A967" s="39"/>
      <c r="B967" s="40"/>
      <c r="C967" s="41"/>
      <c r="D967" s="214" t="s">
        <v>134</v>
      </c>
      <c r="E967" s="41"/>
      <c r="F967" s="221" t="s">
        <v>1363</v>
      </c>
      <c r="G967" s="41"/>
      <c r="H967" s="41"/>
      <c r="I967" s="216"/>
      <c r="J967" s="41"/>
      <c r="K967" s="41"/>
      <c r="L967" s="45"/>
      <c r="M967" s="217"/>
      <c r="N967" s="218"/>
      <c r="O967" s="85"/>
      <c r="P967" s="85"/>
      <c r="Q967" s="85"/>
      <c r="R967" s="85"/>
      <c r="S967" s="85"/>
      <c r="T967" s="86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T967" s="18" t="s">
        <v>134</v>
      </c>
      <c r="AU967" s="18" t="s">
        <v>79</v>
      </c>
    </row>
    <row r="968" s="12" customFormat="1" ht="22.8" customHeight="1">
      <c r="A968" s="12"/>
      <c r="B968" s="185"/>
      <c r="C968" s="186"/>
      <c r="D968" s="187" t="s">
        <v>68</v>
      </c>
      <c r="E968" s="199" t="s">
        <v>1364</v>
      </c>
      <c r="F968" s="199" t="s">
        <v>1365</v>
      </c>
      <c r="G968" s="186"/>
      <c r="H968" s="186"/>
      <c r="I968" s="189"/>
      <c r="J968" s="200">
        <f>BK968</f>
        <v>0</v>
      </c>
      <c r="K968" s="186"/>
      <c r="L968" s="191"/>
      <c r="M968" s="192"/>
      <c r="N968" s="193"/>
      <c r="O968" s="193"/>
      <c r="P968" s="194">
        <f>SUM(P969:P972)</f>
        <v>0</v>
      </c>
      <c r="Q968" s="193"/>
      <c r="R968" s="194">
        <f>SUM(R969:R972)</f>
        <v>0</v>
      </c>
      <c r="S968" s="193"/>
      <c r="T968" s="195">
        <f>SUM(T969:T972)</f>
        <v>0</v>
      </c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R968" s="196" t="s">
        <v>162</v>
      </c>
      <c r="AT968" s="197" t="s">
        <v>68</v>
      </c>
      <c r="AU968" s="197" t="s">
        <v>77</v>
      </c>
      <c r="AY968" s="196" t="s">
        <v>121</v>
      </c>
      <c r="BK968" s="198">
        <f>SUM(BK969:BK972)</f>
        <v>0</v>
      </c>
    </row>
    <row r="969" s="2" customFormat="1" ht="16.5" customHeight="1">
      <c r="A969" s="39"/>
      <c r="B969" s="40"/>
      <c r="C969" s="201" t="s">
        <v>1366</v>
      </c>
      <c r="D969" s="201" t="s">
        <v>123</v>
      </c>
      <c r="E969" s="202" t="s">
        <v>1367</v>
      </c>
      <c r="F969" s="203" t="s">
        <v>1365</v>
      </c>
      <c r="G969" s="204" t="s">
        <v>1283</v>
      </c>
      <c r="H969" s="205">
        <v>1</v>
      </c>
      <c r="I969" s="206"/>
      <c r="J969" s="207">
        <f>ROUND(I969*H969,2)</f>
        <v>0</v>
      </c>
      <c r="K969" s="203" t="s">
        <v>127</v>
      </c>
      <c r="L969" s="45"/>
      <c r="M969" s="208" t="s">
        <v>19</v>
      </c>
      <c r="N969" s="209" t="s">
        <v>40</v>
      </c>
      <c r="O969" s="85"/>
      <c r="P969" s="210">
        <f>O969*H969</f>
        <v>0</v>
      </c>
      <c r="Q969" s="210">
        <v>0</v>
      </c>
      <c r="R969" s="210">
        <f>Q969*H969</f>
        <v>0</v>
      </c>
      <c r="S969" s="210">
        <v>0</v>
      </c>
      <c r="T969" s="211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12" t="s">
        <v>1284</v>
      </c>
      <c r="AT969" s="212" t="s">
        <v>123</v>
      </c>
      <c r="AU969" s="212" t="s">
        <v>79</v>
      </c>
      <c r="AY969" s="18" t="s">
        <v>121</v>
      </c>
      <c r="BE969" s="213">
        <f>IF(N969="základní",J969,0)</f>
        <v>0</v>
      </c>
      <c r="BF969" s="213">
        <f>IF(N969="snížená",J969,0)</f>
        <v>0</v>
      </c>
      <c r="BG969" s="213">
        <f>IF(N969="zákl. přenesená",J969,0)</f>
        <v>0</v>
      </c>
      <c r="BH969" s="213">
        <f>IF(N969="sníž. přenesená",J969,0)</f>
        <v>0</v>
      </c>
      <c r="BI969" s="213">
        <f>IF(N969="nulová",J969,0)</f>
        <v>0</v>
      </c>
      <c r="BJ969" s="18" t="s">
        <v>77</v>
      </c>
      <c r="BK969" s="213">
        <f>ROUND(I969*H969,2)</f>
        <v>0</v>
      </c>
      <c r="BL969" s="18" t="s">
        <v>1284</v>
      </c>
      <c r="BM969" s="212" t="s">
        <v>1368</v>
      </c>
    </row>
    <row r="970" s="2" customFormat="1">
      <c r="A970" s="39"/>
      <c r="B970" s="40"/>
      <c r="C970" s="41"/>
      <c r="D970" s="214" t="s">
        <v>130</v>
      </c>
      <c r="E970" s="41"/>
      <c r="F970" s="215" t="s">
        <v>1365</v>
      </c>
      <c r="G970" s="41"/>
      <c r="H970" s="41"/>
      <c r="I970" s="216"/>
      <c r="J970" s="41"/>
      <c r="K970" s="41"/>
      <c r="L970" s="45"/>
      <c r="M970" s="217"/>
      <c r="N970" s="218"/>
      <c r="O970" s="85"/>
      <c r="P970" s="85"/>
      <c r="Q970" s="85"/>
      <c r="R970" s="85"/>
      <c r="S970" s="85"/>
      <c r="T970" s="86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130</v>
      </c>
      <c r="AU970" s="18" t="s">
        <v>79</v>
      </c>
    </row>
    <row r="971" s="2" customFormat="1">
      <c r="A971" s="39"/>
      <c r="B971" s="40"/>
      <c r="C971" s="41"/>
      <c r="D971" s="219" t="s">
        <v>132</v>
      </c>
      <c r="E971" s="41"/>
      <c r="F971" s="220" t="s">
        <v>1369</v>
      </c>
      <c r="G971" s="41"/>
      <c r="H971" s="41"/>
      <c r="I971" s="216"/>
      <c r="J971" s="41"/>
      <c r="K971" s="41"/>
      <c r="L971" s="45"/>
      <c r="M971" s="217"/>
      <c r="N971" s="218"/>
      <c r="O971" s="85"/>
      <c r="P971" s="85"/>
      <c r="Q971" s="85"/>
      <c r="R971" s="85"/>
      <c r="S971" s="85"/>
      <c r="T971" s="86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T971" s="18" t="s">
        <v>132</v>
      </c>
      <c r="AU971" s="18" t="s">
        <v>79</v>
      </c>
    </row>
    <row r="972" s="2" customFormat="1">
      <c r="A972" s="39"/>
      <c r="B972" s="40"/>
      <c r="C972" s="41"/>
      <c r="D972" s="214" t="s">
        <v>134</v>
      </c>
      <c r="E972" s="41"/>
      <c r="F972" s="221" t="s">
        <v>1370</v>
      </c>
      <c r="G972" s="41"/>
      <c r="H972" s="41"/>
      <c r="I972" s="216"/>
      <c r="J972" s="41"/>
      <c r="K972" s="41"/>
      <c r="L972" s="45"/>
      <c r="M972" s="217"/>
      <c r="N972" s="218"/>
      <c r="O972" s="85"/>
      <c r="P972" s="85"/>
      <c r="Q972" s="85"/>
      <c r="R972" s="85"/>
      <c r="S972" s="85"/>
      <c r="T972" s="86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134</v>
      </c>
      <c r="AU972" s="18" t="s">
        <v>79</v>
      </c>
    </row>
    <row r="973" s="12" customFormat="1" ht="22.8" customHeight="1">
      <c r="A973" s="12"/>
      <c r="B973" s="185"/>
      <c r="C973" s="186"/>
      <c r="D973" s="187" t="s">
        <v>68</v>
      </c>
      <c r="E973" s="199" t="s">
        <v>1371</v>
      </c>
      <c r="F973" s="199" t="s">
        <v>1372</v>
      </c>
      <c r="G973" s="186"/>
      <c r="H973" s="186"/>
      <c r="I973" s="189"/>
      <c r="J973" s="200">
        <f>BK973</f>
        <v>0</v>
      </c>
      <c r="K973" s="186"/>
      <c r="L973" s="191"/>
      <c r="M973" s="192"/>
      <c r="N973" s="193"/>
      <c r="O973" s="193"/>
      <c r="P973" s="194">
        <f>SUM(P974:P985)</f>
        <v>0</v>
      </c>
      <c r="Q973" s="193"/>
      <c r="R973" s="194">
        <f>SUM(R974:R985)</f>
        <v>0</v>
      </c>
      <c r="S973" s="193"/>
      <c r="T973" s="195">
        <f>SUM(T974:T985)</f>
        <v>0</v>
      </c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R973" s="196" t="s">
        <v>162</v>
      </c>
      <c r="AT973" s="197" t="s">
        <v>68</v>
      </c>
      <c r="AU973" s="197" t="s">
        <v>77</v>
      </c>
      <c r="AY973" s="196" t="s">
        <v>121</v>
      </c>
      <c r="BK973" s="198">
        <f>SUM(BK974:BK985)</f>
        <v>0</v>
      </c>
    </row>
    <row r="974" s="2" customFormat="1" ht="16.5" customHeight="1">
      <c r="A974" s="39"/>
      <c r="B974" s="40"/>
      <c r="C974" s="201" t="s">
        <v>1373</v>
      </c>
      <c r="D974" s="201" t="s">
        <v>123</v>
      </c>
      <c r="E974" s="202" t="s">
        <v>1374</v>
      </c>
      <c r="F974" s="203" t="s">
        <v>1375</v>
      </c>
      <c r="G974" s="204" t="s">
        <v>1283</v>
      </c>
      <c r="H974" s="205">
        <v>1</v>
      </c>
      <c r="I974" s="206"/>
      <c r="J974" s="207">
        <f>ROUND(I974*H974,2)</f>
        <v>0</v>
      </c>
      <c r="K974" s="203" t="s">
        <v>127</v>
      </c>
      <c r="L974" s="45"/>
      <c r="M974" s="208" t="s">
        <v>19</v>
      </c>
      <c r="N974" s="209" t="s">
        <v>40</v>
      </c>
      <c r="O974" s="85"/>
      <c r="P974" s="210">
        <f>O974*H974</f>
        <v>0</v>
      </c>
      <c r="Q974" s="210">
        <v>0</v>
      </c>
      <c r="R974" s="210">
        <f>Q974*H974</f>
        <v>0</v>
      </c>
      <c r="S974" s="210">
        <v>0</v>
      </c>
      <c r="T974" s="211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12" t="s">
        <v>1284</v>
      </c>
      <c r="AT974" s="212" t="s">
        <v>123</v>
      </c>
      <c r="AU974" s="212" t="s">
        <v>79</v>
      </c>
      <c r="AY974" s="18" t="s">
        <v>121</v>
      </c>
      <c r="BE974" s="213">
        <f>IF(N974="základní",J974,0)</f>
        <v>0</v>
      </c>
      <c r="BF974" s="213">
        <f>IF(N974="snížená",J974,0)</f>
        <v>0</v>
      </c>
      <c r="BG974" s="213">
        <f>IF(N974="zákl. přenesená",J974,0)</f>
        <v>0</v>
      </c>
      <c r="BH974" s="213">
        <f>IF(N974="sníž. přenesená",J974,0)</f>
        <v>0</v>
      </c>
      <c r="BI974" s="213">
        <f>IF(N974="nulová",J974,0)</f>
        <v>0</v>
      </c>
      <c r="BJ974" s="18" t="s">
        <v>77</v>
      </c>
      <c r="BK974" s="213">
        <f>ROUND(I974*H974,2)</f>
        <v>0</v>
      </c>
      <c r="BL974" s="18" t="s">
        <v>1284</v>
      </c>
      <c r="BM974" s="212" t="s">
        <v>1376</v>
      </c>
    </row>
    <row r="975" s="2" customFormat="1">
      <c r="A975" s="39"/>
      <c r="B975" s="40"/>
      <c r="C975" s="41"/>
      <c r="D975" s="214" t="s">
        <v>130</v>
      </c>
      <c r="E975" s="41"/>
      <c r="F975" s="215" t="s">
        <v>1375</v>
      </c>
      <c r="G975" s="41"/>
      <c r="H975" s="41"/>
      <c r="I975" s="216"/>
      <c r="J975" s="41"/>
      <c r="K975" s="41"/>
      <c r="L975" s="45"/>
      <c r="M975" s="217"/>
      <c r="N975" s="218"/>
      <c r="O975" s="85"/>
      <c r="P975" s="85"/>
      <c r="Q975" s="85"/>
      <c r="R975" s="85"/>
      <c r="S975" s="85"/>
      <c r="T975" s="86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T975" s="18" t="s">
        <v>130</v>
      </c>
      <c r="AU975" s="18" t="s">
        <v>79</v>
      </c>
    </row>
    <row r="976" s="2" customFormat="1">
      <c r="A976" s="39"/>
      <c r="B976" s="40"/>
      <c r="C976" s="41"/>
      <c r="D976" s="219" t="s">
        <v>132</v>
      </c>
      <c r="E976" s="41"/>
      <c r="F976" s="220" t="s">
        <v>1377</v>
      </c>
      <c r="G976" s="41"/>
      <c r="H976" s="41"/>
      <c r="I976" s="216"/>
      <c r="J976" s="41"/>
      <c r="K976" s="41"/>
      <c r="L976" s="45"/>
      <c r="M976" s="217"/>
      <c r="N976" s="218"/>
      <c r="O976" s="85"/>
      <c r="P976" s="85"/>
      <c r="Q976" s="85"/>
      <c r="R976" s="85"/>
      <c r="S976" s="85"/>
      <c r="T976" s="86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T976" s="18" t="s">
        <v>132</v>
      </c>
      <c r="AU976" s="18" t="s">
        <v>79</v>
      </c>
    </row>
    <row r="977" s="2" customFormat="1">
      <c r="A977" s="39"/>
      <c r="B977" s="40"/>
      <c r="C977" s="41"/>
      <c r="D977" s="214" t="s">
        <v>134</v>
      </c>
      <c r="E977" s="41"/>
      <c r="F977" s="221" t="s">
        <v>1378</v>
      </c>
      <c r="G977" s="41"/>
      <c r="H977" s="41"/>
      <c r="I977" s="216"/>
      <c r="J977" s="41"/>
      <c r="K977" s="41"/>
      <c r="L977" s="45"/>
      <c r="M977" s="217"/>
      <c r="N977" s="218"/>
      <c r="O977" s="85"/>
      <c r="P977" s="85"/>
      <c r="Q977" s="85"/>
      <c r="R977" s="85"/>
      <c r="S977" s="85"/>
      <c r="T977" s="86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T977" s="18" t="s">
        <v>134</v>
      </c>
      <c r="AU977" s="18" t="s">
        <v>79</v>
      </c>
    </row>
    <row r="978" s="2" customFormat="1" ht="16.5" customHeight="1">
      <c r="A978" s="39"/>
      <c r="B978" s="40"/>
      <c r="C978" s="201" t="s">
        <v>1379</v>
      </c>
      <c r="D978" s="201" t="s">
        <v>123</v>
      </c>
      <c r="E978" s="202" t="s">
        <v>1380</v>
      </c>
      <c r="F978" s="203" t="s">
        <v>1381</v>
      </c>
      <c r="G978" s="204" t="s">
        <v>1283</v>
      </c>
      <c r="H978" s="205">
        <v>1</v>
      </c>
      <c r="I978" s="206"/>
      <c r="J978" s="207">
        <f>ROUND(I978*H978,2)</f>
        <v>0</v>
      </c>
      <c r="K978" s="203" t="s">
        <v>127</v>
      </c>
      <c r="L978" s="45"/>
      <c r="M978" s="208" t="s">
        <v>19</v>
      </c>
      <c r="N978" s="209" t="s">
        <v>40</v>
      </c>
      <c r="O978" s="85"/>
      <c r="P978" s="210">
        <f>O978*H978</f>
        <v>0</v>
      </c>
      <c r="Q978" s="210">
        <v>0</v>
      </c>
      <c r="R978" s="210">
        <f>Q978*H978</f>
        <v>0</v>
      </c>
      <c r="S978" s="210">
        <v>0</v>
      </c>
      <c r="T978" s="211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12" t="s">
        <v>1284</v>
      </c>
      <c r="AT978" s="212" t="s">
        <v>123</v>
      </c>
      <c r="AU978" s="212" t="s">
        <v>79</v>
      </c>
      <c r="AY978" s="18" t="s">
        <v>121</v>
      </c>
      <c r="BE978" s="213">
        <f>IF(N978="základní",J978,0)</f>
        <v>0</v>
      </c>
      <c r="BF978" s="213">
        <f>IF(N978="snížená",J978,0)</f>
        <v>0</v>
      </c>
      <c r="BG978" s="213">
        <f>IF(N978="zákl. přenesená",J978,0)</f>
        <v>0</v>
      </c>
      <c r="BH978" s="213">
        <f>IF(N978="sníž. přenesená",J978,0)</f>
        <v>0</v>
      </c>
      <c r="BI978" s="213">
        <f>IF(N978="nulová",J978,0)</f>
        <v>0</v>
      </c>
      <c r="BJ978" s="18" t="s">
        <v>77</v>
      </c>
      <c r="BK978" s="213">
        <f>ROUND(I978*H978,2)</f>
        <v>0</v>
      </c>
      <c r="BL978" s="18" t="s">
        <v>1284</v>
      </c>
      <c r="BM978" s="212" t="s">
        <v>1382</v>
      </c>
    </row>
    <row r="979" s="2" customFormat="1">
      <c r="A979" s="39"/>
      <c r="B979" s="40"/>
      <c r="C979" s="41"/>
      <c r="D979" s="214" t="s">
        <v>130</v>
      </c>
      <c r="E979" s="41"/>
      <c r="F979" s="215" t="s">
        <v>1381</v>
      </c>
      <c r="G979" s="41"/>
      <c r="H979" s="41"/>
      <c r="I979" s="216"/>
      <c r="J979" s="41"/>
      <c r="K979" s="41"/>
      <c r="L979" s="45"/>
      <c r="M979" s="217"/>
      <c r="N979" s="218"/>
      <c r="O979" s="85"/>
      <c r="P979" s="85"/>
      <c r="Q979" s="85"/>
      <c r="R979" s="85"/>
      <c r="S979" s="85"/>
      <c r="T979" s="86"/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T979" s="18" t="s">
        <v>130</v>
      </c>
      <c r="AU979" s="18" t="s">
        <v>79</v>
      </c>
    </row>
    <row r="980" s="2" customFormat="1">
      <c r="A980" s="39"/>
      <c r="B980" s="40"/>
      <c r="C980" s="41"/>
      <c r="D980" s="219" t="s">
        <v>132</v>
      </c>
      <c r="E980" s="41"/>
      <c r="F980" s="220" t="s">
        <v>1383</v>
      </c>
      <c r="G980" s="41"/>
      <c r="H980" s="41"/>
      <c r="I980" s="216"/>
      <c r="J980" s="41"/>
      <c r="K980" s="41"/>
      <c r="L980" s="45"/>
      <c r="M980" s="217"/>
      <c r="N980" s="218"/>
      <c r="O980" s="85"/>
      <c r="P980" s="85"/>
      <c r="Q980" s="85"/>
      <c r="R980" s="85"/>
      <c r="S980" s="85"/>
      <c r="T980" s="86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132</v>
      </c>
      <c r="AU980" s="18" t="s">
        <v>79</v>
      </c>
    </row>
    <row r="981" s="2" customFormat="1">
      <c r="A981" s="39"/>
      <c r="B981" s="40"/>
      <c r="C981" s="41"/>
      <c r="D981" s="214" t="s">
        <v>134</v>
      </c>
      <c r="E981" s="41"/>
      <c r="F981" s="221" t="s">
        <v>1384</v>
      </c>
      <c r="G981" s="41"/>
      <c r="H981" s="41"/>
      <c r="I981" s="216"/>
      <c r="J981" s="41"/>
      <c r="K981" s="41"/>
      <c r="L981" s="45"/>
      <c r="M981" s="217"/>
      <c r="N981" s="218"/>
      <c r="O981" s="85"/>
      <c r="P981" s="85"/>
      <c r="Q981" s="85"/>
      <c r="R981" s="85"/>
      <c r="S981" s="85"/>
      <c r="T981" s="86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T981" s="18" t="s">
        <v>134</v>
      </c>
      <c r="AU981" s="18" t="s">
        <v>79</v>
      </c>
    </row>
    <row r="982" s="2" customFormat="1" ht="16.5" customHeight="1">
      <c r="A982" s="39"/>
      <c r="B982" s="40"/>
      <c r="C982" s="201" t="s">
        <v>1385</v>
      </c>
      <c r="D982" s="201" t="s">
        <v>123</v>
      </c>
      <c r="E982" s="202" t="s">
        <v>1386</v>
      </c>
      <c r="F982" s="203" t="s">
        <v>1387</v>
      </c>
      <c r="G982" s="204" t="s">
        <v>1283</v>
      </c>
      <c r="H982" s="205">
        <v>1</v>
      </c>
      <c r="I982" s="206"/>
      <c r="J982" s="207">
        <f>ROUND(I982*H982,2)</f>
        <v>0</v>
      </c>
      <c r="K982" s="203" t="s">
        <v>127</v>
      </c>
      <c r="L982" s="45"/>
      <c r="M982" s="208" t="s">
        <v>19</v>
      </c>
      <c r="N982" s="209" t="s">
        <v>40</v>
      </c>
      <c r="O982" s="85"/>
      <c r="P982" s="210">
        <f>O982*H982</f>
        <v>0</v>
      </c>
      <c r="Q982" s="210">
        <v>0</v>
      </c>
      <c r="R982" s="210">
        <f>Q982*H982</f>
        <v>0</v>
      </c>
      <c r="S982" s="210">
        <v>0</v>
      </c>
      <c r="T982" s="211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12" t="s">
        <v>1284</v>
      </c>
      <c r="AT982" s="212" t="s">
        <v>123</v>
      </c>
      <c r="AU982" s="212" t="s">
        <v>79</v>
      </c>
      <c r="AY982" s="18" t="s">
        <v>121</v>
      </c>
      <c r="BE982" s="213">
        <f>IF(N982="základní",J982,0)</f>
        <v>0</v>
      </c>
      <c r="BF982" s="213">
        <f>IF(N982="snížená",J982,0)</f>
        <v>0</v>
      </c>
      <c r="BG982" s="213">
        <f>IF(N982="zákl. přenesená",J982,0)</f>
        <v>0</v>
      </c>
      <c r="BH982" s="213">
        <f>IF(N982="sníž. přenesená",J982,0)</f>
        <v>0</v>
      </c>
      <c r="BI982" s="213">
        <f>IF(N982="nulová",J982,0)</f>
        <v>0</v>
      </c>
      <c r="BJ982" s="18" t="s">
        <v>77</v>
      </c>
      <c r="BK982" s="213">
        <f>ROUND(I982*H982,2)</f>
        <v>0</v>
      </c>
      <c r="BL982" s="18" t="s">
        <v>1284</v>
      </c>
      <c r="BM982" s="212" t="s">
        <v>1388</v>
      </c>
    </row>
    <row r="983" s="2" customFormat="1">
      <c r="A983" s="39"/>
      <c r="B983" s="40"/>
      <c r="C983" s="41"/>
      <c r="D983" s="214" t="s">
        <v>130</v>
      </c>
      <c r="E983" s="41"/>
      <c r="F983" s="215" t="s">
        <v>1387</v>
      </c>
      <c r="G983" s="41"/>
      <c r="H983" s="41"/>
      <c r="I983" s="216"/>
      <c r="J983" s="41"/>
      <c r="K983" s="41"/>
      <c r="L983" s="45"/>
      <c r="M983" s="217"/>
      <c r="N983" s="218"/>
      <c r="O983" s="85"/>
      <c r="P983" s="85"/>
      <c r="Q983" s="85"/>
      <c r="R983" s="85"/>
      <c r="S983" s="85"/>
      <c r="T983" s="86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T983" s="18" t="s">
        <v>130</v>
      </c>
      <c r="AU983" s="18" t="s">
        <v>79</v>
      </c>
    </row>
    <row r="984" s="2" customFormat="1">
      <c r="A984" s="39"/>
      <c r="B984" s="40"/>
      <c r="C984" s="41"/>
      <c r="D984" s="219" t="s">
        <v>132</v>
      </c>
      <c r="E984" s="41"/>
      <c r="F984" s="220" t="s">
        <v>1389</v>
      </c>
      <c r="G984" s="41"/>
      <c r="H984" s="41"/>
      <c r="I984" s="216"/>
      <c r="J984" s="41"/>
      <c r="K984" s="41"/>
      <c r="L984" s="45"/>
      <c r="M984" s="217"/>
      <c r="N984" s="218"/>
      <c r="O984" s="85"/>
      <c r="P984" s="85"/>
      <c r="Q984" s="85"/>
      <c r="R984" s="85"/>
      <c r="S984" s="85"/>
      <c r="T984" s="86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T984" s="18" t="s">
        <v>132</v>
      </c>
      <c r="AU984" s="18" t="s">
        <v>79</v>
      </c>
    </row>
    <row r="985" s="2" customFormat="1">
      <c r="A985" s="39"/>
      <c r="B985" s="40"/>
      <c r="C985" s="41"/>
      <c r="D985" s="214" t="s">
        <v>134</v>
      </c>
      <c r="E985" s="41"/>
      <c r="F985" s="221" t="s">
        <v>1390</v>
      </c>
      <c r="G985" s="41"/>
      <c r="H985" s="41"/>
      <c r="I985" s="216"/>
      <c r="J985" s="41"/>
      <c r="K985" s="41"/>
      <c r="L985" s="45"/>
      <c r="M985" s="217"/>
      <c r="N985" s="218"/>
      <c r="O985" s="85"/>
      <c r="P985" s="85"/>
      <c r="Q985" s="85"/>
      <c r="R985" s="85"/>
      <c r="S985" s="85"/>
      <c r="T985" s="86"/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T985" s="18" t="s">
        <v>134</v>
      </c>
      <c r="AU985" s="18" t="s">
        <v>79</v>
      </c>
    </row>
    <row r="986" s="12" customFormat="1" ht="22.8" customHeight="1">
      <c r="A986" s="12"/>
      <c r="B986" s="185"/>
      <c r="C986" s="186"/>
      <c r="D986" s="187" t="s">
        <v>68</v>
      </c>
      <c r="E986" s="199" t="s">
        <v>1391</v>
      </c>
      <c r="F986" s="199" t="s">
        <v>1392</v>
      </c>
      <c r="G986" s="186"/>
      <c r="H986" s="186"/>
      <c r="I986" s="189"/>
      <c r="J986" s="200">
        <f>BK986</f>
        <v>0</v>
      </c>
      <c r="K986" s="186"/>
      <c r="L986" s="191"/>
      <c r="M986" s="192"/>
      <c r="N986" s="193"/>
      <c r="O986" s="193"/>
      <c r="P986" s="194">
        <f>SUM(P987:P990)</f>
        <v>0</v>
      </c>
      <c r="Q986" s="193"/>
      <c r="R986" s="194">
        <f>SUM(R987:R990)</f>
        <v>0</v>
      </c>
      <c r="S986" s="193"/>
      <c r="T986" s="195">
        <f>SUM(T987:T990)</f>
        <v>0</v>
      </c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R986" s="196" t="s">
        <v>162</v>
      </c>
      <c r="AT986" s="197" t="s">
        <v>68</v>
      </c>
      <c r="AU986" s="197" t="s">
        <v>77</v>
      </c>
      <c r="AY986" s="196" t="s">
        <v>121</v>
      </c>
      <c r="BK986" s="198">
        <f>SUM(BK987:BK990)</f>
        <v>0</v>
      </c>
    </row>
    <row r="987" s="2" customFormat="1" ht="16.5" customHeight="1">
      <c r="A987" s="39"/>
      <c r="B987" s="40"/>
      <c r="C987" s="201" t="s">
        <v>1393</v>
      </c>
      <c r="D987" s="201" t="s">
        <v>123</v>
      </c>
      <c r="E987" s="202" t="s">
        <v>1394</v>
      </c>
      <c r="F987" s="203" t="s">
        <v>1395</v>
      </c>
      <c r="G987" s="204" t="s">
        <v>1283</v>
      </c>
      <c r="H987" s="205">
        <v>1</v>
      </c>
      <c r="I987" s="206"/>
      <c r="J987" s="207">
        <f>ROUND(I987*H987,2)</f>
        <v>0</v>
      </c>
      <c r="K987" s="203" t="s">
        <v>127</v>
      </c>
      <c r="L987" s="45"/>
      <c r="M987" s="208" t="s">
        <v>19</v>
      </c>
      <c r="N987" s="209" t="s">
        <v>40</v>
      </c>
      <c r="O987" s="85"/>
      <c r="P987" s="210">
        <f>O987*H987</f>
        <v>0</v>
      </c>
      <c r="Q987" s="210">
        <v>0</v>
      </c>
      <c r="R987" s="210">
        <f>Q987*H987</f>
        <v>0</v>
      </c>
      <c r="S987" s="210">
        <v>0</v>
      </c>
      <c r="T987" s="211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12" t="s">
        <v>1284</v>
      </c>
      <c r="AT987" s="212" t="s">
        <v>123</v>
      </c>
      <c r="AU987" s="212" t="s">
        <v>79</v>
      </c>
      <c r="AY987" s="18" t="s">
        <v>121</v>
      </c>
      <c r="BE987" s="213">
        <f>IF(N987="základní",J987,0)</f>
        <v>0</v>
      </c>
      <c r="BF987" s="213">
        <f>IF(N987="snížená",J987,0)</f>
        <v>0</v>
      </c>
      <c r="BG987" s="213">
        <f>IF(N987="zákl. přenesená",J987,0)</f>
        <v>0</v>
      </c>
      <c r="BH987" s="213">
        <f>IF(N987="sníž. přenesená",J987,0)</f>
        <v>0</v>
      </c>
      <c r="BI987" s="213">
        <f>IF(N987="nulová",J987,0)</f>
        <v>0</v>
      </c>
      <c r="BJ987" s="18" t="s">
        <v>77</v>
      </c>
      <c r="BK987" s="213">
        <f>ROUND(I987*H987,2)</f>
        <v>0</v>
      </c>
      <c r="BL987" s="18" t="s">
        <v>1284</v>
      </c>
      <c r="BM987" s="212" t="s">
        <v>1396</v>
      </c>
    </row>
    <row r="988" s="2" customFormat="1">
      <c r="A988" s="39"/>
      <c r="B988" s="40"/>
      <c r="C988" s="41"/>
      <c r="D988" s="214" t="s">
        <v>130</v>
      </c>
      <c r="E988" s="41"/>
      <c r="F988" s="215" t="s">
        <v>1395</v>
      </c>
      <c r="G988" s="41"/>
      <c r="H988" s="41"/>
      <c r="I988" s="216"/>
      <c r="J988" s="41"/>
      <c r="K988" s="41"/>
      <c r="L988" s="45"/>
      <c r="M988" s="217"/>
      <c r="N988" s="218"/>
      <c r="O988" s="85"/>
      <c r="P988" s="85"/>
      <c r="Q988" s="85"/>
      <c r="R988" s="85"/>
      <c r="S988" s="85"/>
      <c r="T988" s="86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T988" s="18" t="s">
        <v>130</v>
      </c>
      <c r="AU988" s="18" t="s">
        <v>79</v>
      </c>
    </row>
    <row r="989" s="2" customFormat="1">
      <c r="A989" s="39"/>
      <c r="B989" s="40"/>
      <c r="C989" s="41"/>
      <c r="D989" s="219" t="s">
        <v>132</v>
      </c>
      <c r="E989" s="41"/>
      <c r="F989" s="220" t="s">
        <v>1397</v>
      </c>
      <c r="G989" s="41"/>
      <c r="H989" s="41"/>
      <c r="I989" s="216"/>
      <c r="J989" s="41"/>
      <c r="K989" s="41"/>
      <c r="L989" s="45"/>
      <c r="M989" s="217"/>
      <c r="N989" s="218"/>
      <c r="O989" s="85"/>
      <c r="P989" s="85"/>
      <c r="Q989" s="85"/>
      <c r="R989" s="85"/>
      <c r="S989" s="85"/>
      <c r="T989" s="86"/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T989" s="18" t="s">
        <v>132</v>
      </c>
      <c r="AU989" s="18" t="s">
        <v>79</v>
      </c>
    </row>
    <row r="990" s="2" customFormat="1">
      <c r="A990" s="39"/>
      <c r="B990" s="40"/>
      <c r="C990" s="41"/>
      <c r="D990" s="214" t="s">
        <v>134</v>
      </c>
      <c r="E990" s="41"/>
      <c r="F990" s="221" t="s">
        <v>1398</v>
      </c>
      <c r="G990" s="41"/>
      <c r="H990" s="41"/>
      <c r="I990" s="216"/>
      <c r="J990" s="41"/>
      <c r="K990" s="41"/>
      <c r="L990" s="45"/>
      <c r="M990" s="254"/>
      <c r="N990" s="255"/>
      <c r="O990" s="256"/>
      <c r="P990" s="256"/>
      <c r="Q990" s="256"/>
      <c r="R990" s="256"/>
      <c r="S990" s="256"/>
      <c r="T990" s="257"/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T990" s="18" t="s">
        <v>134</v>
      </c>
      <c r="AU990" s="18" t="s">
        <v>79</v>
      </c>
    </row>
    <row r="991" s="2" customFormat="1" ht="6.96" customHeight="1">
      <c r="A991" s="39"/>
      <c r="B991" s="60"/>
      <c r="C991" s="61"/>
      <c r="D991" s="61"/>
      <c r="E991" s="61"/>
      <c r="F991" s="61"/>
      <c r="G991" s="61"/>
      <c r="H991" s="61"/>
      <c r="I991" s="61"/>
      <c r="J991" s="61"/>
      <c r="K991" s="61"/>
      <c r="L991" s="45"/>
      <c r="M991" s="39"/>
      <c r="O991" s="39"/>
      <c r="P991" s="39"/>
      <c r="Q991" s="39"/>
      <c r="R991" s="39"/>
      <c r="S991" s="39"/>
      <c r="T991" s="39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</row>
  </sheetData>
  <sheetProtection sheet="1" autoFilter="0" formatColumns="0" formatRows="0" objects="1" scenarios="1" spinCount="100000" saltValue="hFUvGUspzlVzDt8Sn8GX8sNPCxkn6AwqfrUDFgwJbVqhpIpzGuQ4ovQDUc0SKucscaWcrypuyXUYGDHC9qytBA==" hashValue="4bseSY002cpGbG+G+vij0FkVFBil35pfVeYWcSwMRUKafkBEeuMWYVuZm1tacR2m7fEvNosujsCw7FiXXlhNvg==" algorithmName="SHA-512" password="CC35"/>
  <autoFilter ref="C97:K990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4_02/111111102"/>
    <hyperlink ref="F108" r:id="rId2" display="https://podminky.urs.cz/item/CS_URS_2024_02/111151103"/>
    <hyperlink ref="F115" r:id="rId3" display="https://podminky.urs.cz/item/CS_URS_2024_02/111211101"/>
    <hyperlink ref="F120" r:id="rId4" display="https://podminky.urs.cz/item/CS_URS_2024_02/111301111"/>
    <hyperlink ref="F125" r:id="rId5" display="https://podminky.urs.cz/item/CS_URS_2024_02/112101101"/>
    <hyperlink ref="F130" r:id="rId6" display="https://podminky.urs.cz/item/CS_URS_2024_02/112101102"/>
    <hyperlink ref="F135" r:id="rId7" display="https://podminky.urs.cz/item/CS_URS_2024_02/112101103"/>
    <hyperlink ref="F140" r:id="rId8" display="https://podminky.urs.cz/item/CS_URS_2024_02/112101104"/>
    <hyperlink ref="F145" r:id="rId9" display="https://podminky.urs.cz/item/CS_URS_2024_02/112101105"/>
    <hyperlink ref="F150" r:id="rId10" display="https://podminky.urs.cz/item/CS_URS_2024_02/112251101"/>
    <hyperlink ref="F158" r:id="rId11" display="https://podminky.urs.cz/item/CS_URS_2024_02/112251102"/>
    <hyperlink ref="F165" r:id="rId12" display="https://podminky.urs.cz/item/CS_URS_2024_02/112251103"/>
    <hyperlink ref="F172" r:id="rId13" display="https://podminky.urs.cz/item/CS_URS_2024_02/112251104"/>
    <hyperlink ref="F179" r:id="rId14" display="https://podminky.urs.cz/item/CS_URS_2024_02/112251105"/>
    <hyperlink ref="F190" r:id="rId15" display="https://podminky.urs.cz/item/CS_URS_2024_02/113107242"/>
    <hyperlink ref="F197" r:id="rId16" display="https://podminky.urs.cz/item/CS_URS_2024_02/113107243"/>
    <hyperlink ref="F202" r:id="rId17" display="https://podminky.urs.cz/item/CS_URS_2024_02/113108442"/>
    <hyperlink ref="F209" r:id="rId18" display="https://podminky.urs.cz/item/CS_URS_2024_02/115101201"/>
    <hyperlink ref="F214" r:id="rId19" display="https://podminky.urs.cz/item/CS_URS_2024_02/122151405"/>
    <hyperlink ref="F221" r:id="rId20" display="https://podminky.urs.cz/item/CS_URS_2024_02/122252206"/>
    <hyperlink ref="F230" r:id="rId21" display="https://podminky.urs.cz/item/CS_URS_2024_02/122452205"/>
    <hyperlink ref="F239" r:id="rId22" display="https://podminky.urs.cz/item/CS_URS_2024_02/129001101"/>
    <hyperlink ref="F244" r:id="rId23" display="https://podminky.urs.cz/item/CS_URS_2024_02/131251103"/>
    <hyperlink ref="F249" r:id="rId24" display="https://podminky.urs.cz/item/CS_URS_2024_02/132251101"/>
    <hyperlink ref="F254" r:id="rId25" display="https://podminky.urs.cz/item/CS_URS_2024_02/162451106"/>
    <hyperlink ref="F265" r:id="rId26" display="https://podminky.urs.cz/item/CS_URS_2024_02/162451126"/>
    <hyperlink ref="F272" r:id="rId27" display="https://podminky.urs.cz/item/CS_URS_2024_02/162651112"/>
    <hyperlink ref="F281" r:id="rId28" display="https://podminky.urs.cz/item/CS_URS_2024_02/166151101"/>
    <hyperlink ref="F285" r:id="rId29" display="https://podminky.urs.cz/item/CS_URS_2024_02/171152111"/>
    <hyperlink ref="F292" r:id="rId30" display="https://podminky.urs.cz/item/CS_URS_2024_02/171152112"/>
    <hyperlink ref="F301" r:id="rId31" display="https://podminky.urs.cz/item/CS_URS_2024_02/171152501"/>
    <hyperlink ref="F305" r:id="rId32" display="https://podminky.urs.cz/item/CS_URS_2024_02/171251101"/>
    <hyperlink ref="F310" r:id="rId33" display="https://podminky.urs.cz/item/CS_URS_2024_02/171251201"/>
    <hyperlink ref="F322" r:id="rId34" display="https://podminky.urs.cz/item/CS_URS_2024_02/174251201"/>
    <hyperlink ref="F327" r:id="rId35" display="https://podminky.urs.cz/item/CS_URS_2024_02/174251202"/>
    <hyperlink ref="F332" r:id="rId36" display="https://podminky.urs.cz/item/CS_URS_2024_02/174251203"/>
    <hyperlink ref="F337" r:id="rId37" display="https://podminky.urs.cz/item/CS_URS_2024_02/174251204"/>
    <hyperlink ref="F342" r:id="rId38" display="https://podminky.urs.cz/item/CS_URS_2024_02/174251205"/>
    <hyperlink ref="F347" r:id="rId39" display="https://podminky.urs.cz/item/CS_URS_2024_02/181151213"/>
    <hyperlink ref="F352" r:id="rId40" display="https://podminky.urs.cz/item/CS_URS_2024_02/181351113"/>
    <hyperlink ref="F356" r:id="rId41" display="https://podminky.urs.cz/item/CS_URS_2024_02/181451121"/>
    <hyperlink ref="F363" r:id="rId42" display="https://podminky.urs.cz/item/CS_URS_2024_02/181451123"/>
    <hyperlink ref="F370" r:id="rId43" display="https://podminky.urs.cz/item/CS_URS_2024_02/181951111"/>
    <hyperlink ref="F374" r:id="rId44" display="https://podminky.urs.cz/item/CS_URS_2024_02/181951112"/>
    <hyperlink ref="F383" r:id="rId45" display="https://podminky.urs.cz/item/CS_URS_2024_02/181951114"/>
    <hyperlink ref="F392" r:id="rId46" display="https://podminky.urs.cz/item/CS_URS_2024_02/182151111"/>
    <hyperlink ref="F396" r:id="rId47" display="https://podminky.urs.cz/item/CS_URS_2024_02/182251101"/>
    <hyperlink ref="F400" r:id="rId48" display="https://podminky.urs.cz/item/CS_URS_2024_02/182351133"/>
    <hyperlink ref="F404" r:id="rId49" display="https://podminky.urs.cz/item/CS_URS_2024_02/183151114"/>
    <hyperlink ref="F411" r:id="rId50" display="https://podminky.urs.cz/item/CS_URS_2024_02/183205111"/>
    <hyperlink ref="F415" r:id="rId51" display="https://podminky.urs.cz/item/CS_URS_2024_02/184201112"/>
    <hyperlink ref="F425" r:id="rId52" display="https://podminky.urs.cz/item/CS_URS_2024_02/184215133"/>
    <hyperlink ref="F432" r:id="rId53" display="https://podminky.urs.cz/item/CS_URS_2024_02/184801121"/>
    <hyperlink ref="F437" r:id="rId54" display="https://podminky.urs.cz/item/CS_URS_2024_02/184813121"/>
    <hyperlink ref="F441" r:id="rId55" display="https://podminky.urs.cz/item/CS_URS_2024_02/184816111"/>
    <hyperlink ref="F447" r:id="rId56" display="https://podminky.urs.cz/item/CS_URS_2024_02/184911431"/>
    <hyperlink ref="F455" r:id="rId57" display="https://podminky.urs.cz/item/CS_URS_2024_02/185803111"/>
    <hyperlink ref="F459" r:id="rId58" display="https://podminky.urs.cz/item/CS_URS_2024_02/185803113"/>
    <hyperlink ref="F463" r:id="rId59" display="https://podminky.urs.cz/item/CS_URS_2024_02/185804311"/>
    <hyperlink ref="F467" r:id="rId60" display="https://podminky.urs.cz/item/CS_URS_2024_02/185804312"/>
    <hyperlink ref="F474" r:id="rId61" display="https://podminky.urs.cz/item/CS_URS_2024_02/211531111"/>
    <hyperlink ref="F481" r:id="rId62" display="https://podminky.urs.cz/item/CS_URS_2024_02/211971122"/>
    <hyperlink ref="F492" r:id="rId63" display="https://podminky.urs.cz/item/CS_URS_2024_02/212752501"/>
    <hyperlink ref="F497" r:id="rId64" display="https://podminky.urs.cz/item/CS_URS_2024_02/213111111"/>
    <hyperlink ref="F505" r:id="rId65" display="https://podminky.urs.cz/item/CS_URS_2024_02/213141112"/>
    <hyperlink ref="F515" r:id="rId66" display="https://podminky.urs.cz/item/CS_URS_2024_02/213311111"/>
    <hyperlink ref="F523" r:id="rId67" display="https://podminky.urs.cz/item/CS_URS_2024_02/274366011"/>
    <hyperlink ref="F535" r:id="rId68" display="https://podminky.urs.cz/item/CS_URS_2024_02/321312112"/>
    <hyperlink ref="F541" r:id="rId69" display="https://podminky.urs.cz/item/CS_URS_2024_02/451315126"/>
    <hyperlink ref="F546" r:id="rId70" display="https://podminky.urs.cz/item/CS_URS_2024_02/451315137"/>
    <hyperlink ref="F551" r:id="rId71" display="https://podminky.urs.cz/item/CS_URS_2024_02/452311131"/>
    <hyperlink ref="F559" r:id="rId72" display="https://podminky.urs.cz/item/CS_URS_2024_02/452318510"/>
    <hyperlink ref="F574" r:id="rId73" display="https://podminky.urs.cz/item/CS_URS_2024_02/452322162"/>
    <hyperlink ref="F582" r:id="rId74" display="https://podminky.urs.cz/item/CS_URS_2024_02/461310312"/>
    <hyperlink ref="F589" r:id="rId75" display="https://podminky.urs.cz/item/CS_URS_2024_02/464531111"/>
    <hyperlink ref="F594" r:id="rId76" display="https://podminky.urs.cz/item/CS_URS_2024_02/465511511"/>
    <hyperlink ref="F608" r:id="rId77" display="https://podminky.urs.cz/item/CS_URS_2024_02/564671111"/>
    <hyperlink ref="F620" r:id="rId78" display="https://podminky.urs.cz/item/CS_URS_2024_02/564851011"/>
    <hyperlink ref="F625" r:id="rId79" display="https://podminky.urs.cz/item/CS_URS_2024_02/564851012"/>
    <hyperlink ref="F630" r:id="rId80" display="https://podminky.urs.cz/item/CS_URS_2024_02/564851111"/>
    <hyperlink ref="F639" r:id="rId81" display="https://podminky.urs.cz/item/CS_URS_2024_02/564851114"/>
    <hyperlink ref="F649" r:id="rId82" display="https://podminky.urs.cz/item/CS_URS_2024_02/569851111"/>
    <hyperlink ref="F658" r:id="rId83" display="https://podminky.urs.cz/item/CS_URS_2024_02/569903311"/>
    <hyperlink ref="F667" r:id="rId84" display="https://podminky.urs.cz/item/CS_URS_2024_02/573191111"/>
    <hyperlink ref="F672" r:id="rId85" display="https://podminky.urs.cz/item/CS_URS_2024_02/573231107"/>
    <hyperlink ref="F677" r:id="rId86" display="https://podminky.urs.cz/item/CS_URS_2024_02/574391112"/>
    <hyperlink ref="F686" r:id="rId87" display="https://podminky.urs.cz/item/CS_URS_2024_02/577134111"/>
    <hyperlink ref="F695" r:id="rId88" display="https://podminky.urs.cz/item/CS_URS_2024_02/591241111"/>
    <hyperlink ref="F703" r:id="rId89" display="https://podminky.urs.cz/item/CS_URS_2024_02/916131213"/>
    <hyperlink ref="F712" r:id="rId90" display="https://podminky.urs.cz/item/CS_URS_2024_02/935113112"/>
    <hyperlink ref="F721" r:id="rId91" display="https://podminky.urs.cz/item/CS_URS_2024_02/628195001"/>
    <hyperlink ref="F727" r:id="rId92" display="https://podminky.urs.cz/item/CS_URS_2024_02/212311111"/>
    <hyperlink ref="F732" r:id="rId93" display="https://podminky.urs.cz/item/CS_URS_2024_02/895270101"/>
    <hyperlink ref="F737" r:id="rId94" display="https://podminky.urs.cz/item/CS_URS_2024_02/895270131"/>
    <hyperlink ref="F741" r:id="rId95" display="https://podminky.urs.cz/item/CS_URS_2024_02/895270135"/>
    <hyperlink ref="F745" r:id="rId96" display="https://podminky.urs.cz/item/CS_URS_2024_02/895270224"/>
    <hyperlink ref="F750" r:id="rId97" display="https://podminky.urs.cz/item/CS_URS_2024_02/895611111"/>
    <hyperlink ref="F756" r:id="rId98" display="https://podminky.urs.cz/item/CS_URS_2024_02/912211111"/>
    <hyperlink ref="F764" r:id="rId99" display="https://podminky.urs.cz/item/CS_URS_2024_02/914111111"/>
    <hyperlink ref="F772" r:id="rId100" display="https://podminky.urs.cz/item/CS_URS_2024_02/914511112"/>
    <hyperlink ref="F779" r:id="rId101" display="https://podminky.urs.cz/item/CS_URS_2024_02/915211111"/>
    <hyperlink ref="F784" r:id="rId102" display="https://podminky.urs.cz/item/CS_URS_2024_02/915611111"/>
    <hyperlink ref="F789" r:id="rId103" display="https://podminky.urs.cz/item/CS_URS_2024_02/919112233"/>
    <hyperlink ref="F796" r:id="rId104" display="https://podminky.urs.cz/item/CS_URS_2024_02/919122132"/>
    <hyperlink ref="F801" r:id="rId105" display="https://podminky.urs.cz/item/CS_URS_2024_02/919413121"/>
    <hyperlink ref="F806" r:id="rId106" display="https://podminky.urs.cz/item/CS_URS_2024_02/919535558"/>
    <hyperlink ref="F814" r:id="rId107" display="https://podminky.urs.cz/item/CS_URS_2024_02/919551012"/>
    <hyperlink ref="F823" r:id="rId108" display="https://podminky.urs.cz/item/CS_URS_2024_02/919551013"/>
    <hyperlink ref="F831" r:id="rId109" display="https://podminky.urs.cz/item/CS_URS_2024_02/919551014"/>
    <hyperlink ref="F842" r:id="rId110" display="https://podminky.urs.cz/item/CS_URS_2024_02/938902151"/>
    <hyperlink ref="F850" r:id="rId111" display="https://podminky.urs.cz/item/CS_URS_2024_02/938902204"/>
    <hyperlink ref="F855" r:id="rId112" display="https://podminky.urs.cz/item/CS_URS_2024_02/938902421"/>
    <hyperlink ref="F860" r:id="rId113" display="https://podminky.urs.cz/item/CS_URS_2024_02/938908411"/>
    <hyperlink ref="F865" r:id="rId114" display="https://podminky.urs.cz/item/CS_URS_2024_02/939291013"/>
    <hyperlink ref="F870" r:id="rId115" display="https://podminky.urs.cz/item/CS_URS_2024_02/966008112"/>
    <hyperlink ref="F880" r:id="rId116" display="https://podminky.urs.cz/item/CS_URS_2024_02/966008311"/>
    <hyperlink ref="F888" r:id="rId117" display="https://podminky.urs.cz/item/CS_URS_2024_02/997221612"/>
    <hyperlink ref="F891" r:id="rId118" display="https://podminky.urs.cz/item/CS_URS_2024_02/997221655"/>
    <hyperlink ref="F898" r:id="rId119" display="https://podminky.urs.cz/item/CS_URS_2024_02/997221862"/>
    <hyperlink ref="F901" r:id="rId120" display="https://podminky.urs.cz/item/CS_URS_2024_02/997231111"/>
    <hyperlink ref="F904" r:id="rId121" display="https://podminky.urs.cz/item/CS_URS_2024_02/997231119"/>
    <hyperlink ref="F909" r:id="rId122" display="https://podminky.urs.cz/item/CS_URS_2024_02/998225111"/>
    <hyperlink ref="F912" r:id="rId123" display="https://podminky.urs.cz/item/CS_URS_2024_02/998225192"/>
    <hyperlink ref="F917" r:id="rId124" display="https://podminky.urs.cz/item/CS_URS_2024_02/011303000"/>
    <hyperlink ref="F921" r:id="rId125" display="https://podminky.urs.cz/item/CS_URS_2024_02/011324000"/>
    <hyperlink ref="F924" r:id="rId126" display="https://podminky.urs.cz/item/CS_URS_2024_02/012203000"/>
    <hyperlink ref="F928" r:id="rId127" display="https://podminky.urs.cz/item/CS_URS_2024_02/012303000"/>
    <hyperlink ref="F932" r:id="rId128" display="https://podminky.urs.cz/item/CS_URS_2024_02/012414000"/>
    <hyperlink ref="F936" r:id="rId129" display="https://podminky.urs.cz/item/CS_URS_2024_02/012444000"/>
    <hyperlink ref="F939" r:id="rId130" display="https://podminky.urs.cz/item/CS_URS_2024_02/013254000"/>
    <hyperlink ref="F944" r:id="rId131" display="https://podminky.urs.cz/item/CS_URS_2024_02/021103000"/>
    <hyperlink ref="F948" r:id="rId132" display="https://podminky.urs.cz/item/CS_URS_2024_02/023002000"/>
    <hyperlink ref="F953" r:id="rId133" display="https://podminky.urs.cz/item/CS_URS_2024_02/032103000"/>
    <hyperlink ref="F957" r:id="rId134" display="https://podminky.urs.cz/item/CS_URS_2024_02/039103000"/>
    <hyperlink ref="F962" r:id="rId135" display="https://podminky.urs.cz/item/CS_URS_2024_02/043002000"/>
    <hyperlink ref="F966" r:id="rId136" display="https://podminky.urs.cz/item/CS_URS_2024_02/045002000"/>
    <hyperlink ref="F971" r:id="rId137" display="https://podminky.urs.cz/item/CS_URS_2024_02/060001000"/>
    <hyperlink ref="F976" r:id="rId138" display="https://podminky.urs.cz/item/CS_URS_2024_02/072103000"/>
    <hyperlink ref="F980" r:id="rId139" display="https://podminky.urs.cz/item/CS_URS_2024_02/072203000"/>
    <hyperlink ref="F984" r:id="rId140" display="https://podminky.urs.cz/item/CS_URS_2024_02/079002000"/>
    <hyperlink ref="F989" r:id="rId141" display="https://podminky.urs.cz/item/CS_URS_2024_02/091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8" customWidth="1"/>
    <col min="2" max="2" width="1.667969" style="258" customWidth="1"/>
    <col min="3" max="4" width="5" style="258" customWidth="1"/>
    <col min="5" max="5" width="11.66016" style="258" customWidth="1"/>
    <col min="6" max="6" width="9.160156" style="258" customWidth="1"/>
    <col min="7" max="7" width="5" style="258" customWidth="1"/>
    <col min="8" max="8" width="77.83203" style="258" customWidth="1"/>
    <col min="9" max="10" width="20" style="258" customWidth="1"/>
    <col min="11" max="11" width="1.667969" style="258" customWidth="1"/>
  </cols>
  <sheetData>
    <row r="1" s="1" customFormat="1" ht="37.5" customHeight="1"/>
    <row r="2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5" customFormat="1" ht="45" customHeight="1">
      <c r="B3" s="262"/>
      <c r="C3" s="263" t="s">
        <v>1399</v>
      </c>
      <c r="D3" s="263"/>
      <c r="E3" s="263"/>
      <c r="F3" s="263"/>
      <c r="G3" s="263"/>
      <c r="H3" s="263"/>
      <c r="I3" s="263"/>
      <c r="J3" s="263"/>
      <c r="K3" s="264"/>
    </row>
    <row r="4" s="1" customFormat="1" ht="25.5" customHeight="1">
      <c r="B4" s="265"/>
      <c r="C4" s="266" t="s">
        <v>1400</v>
      </c>
      <c r="D4" s="266"/>
      <c r="E4" s="266"/>
      <c r="F4" s="266"/>
      <c r="G4" s="266"/>
      <c r="H4" s="266"/>
      <c r="I4" s="266"/>
      <c r="J4" s="266"/>
      <c r="K4" s="267"/>
    </row>
    <row r="5" s="1" customFormat="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="1" customFormat="1" ht="15" customHeight="1">
      <c r="B6" s="265"/>
      <c r="C6" s="269" t="s">
        <v>1401</v>
      </c>
      <c r="D6" s="269"/>
      <c r="E6" s="269"/>
      <c r="F6" s="269"/>
      <c r="G6" s="269"/>
      <c r="H6" s="269"/>
      <c r="I6" s="269"/>
      <c r="J6" s="269"/>
      <c r="K6" s="267"/>
    </row>
    <row r="7" s="1" customFormat="1" ht="15" customHeight="1">
      <c r="B7" s="270"/>
      <c r="C7" s="269" t="s">
        <v>1402</v>
      </c>
      <c r="D7" s="269"/>
      <c r="E7" s="269"/>
      <c r="F7" s="269"/>
      <c r="G7" s="269"/>
      <c r="H7" s="269"/>
      <c r="I7" s="269"/>
      <c r="J7" s="269"/>
      <c r="K7" s="267"/>
    </row>
    <row r="8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="1" customFormat="1" ht="15" customHeight="1">
      <c r="B9" s="270"/>
      <c r="C9" s="269" t="s">
        <v>1403</v>
      </c>
      <c r="D9" s="269"/>
      <c r="E9" s="269"/>
      <c r="F9" s="269"/>
      <c r="G9" s="269"/>
      <c r="H9" s="269"/>
      <c r="I9" s="269"/>
      <c r="J9" s="269"/>
      <c r="K9" s="267"/>
    </row>
    <row r="10" s="1" customFormat="1" ht="15" customHeight="1">
      <c r="B10" s="270"/>
      <c r="C10" s="269"/>
      <c r="D10" s="269" t="s">
        <v>1404</v>
      </c>
      <c r="E10" s="269"/>
      <c r="F10" s="269"/>
      <c r="G10" s="269"/>
      <c r="H10" s="269"/>
      <c r="I10" s="269"/>
      <c r="J10" s="269"/>
      <c r="K10" s="267"/>
    </row>
    <row r="11" s="1" customFormat="1" ht="15" customHeight="1">
      <c r="B11" s="270"/>
      <c r="C11" s="271"/>
      <c r="D11" s="269" t="s">
        <v>1405</v>
      </c>
      <c r="E11" s="269"/>
      <c r="F11" s="269"/>
      <c r="G11" s="269"/>
      <c r="H11" s="269"/>
      <c r="I11" s="269"/>
      <c r="J11" s="269"/>
      <c r="K11" s="267"/>
    </row>
    <row r="12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="1" customFormat="1" ht="15" customHeight="1">
      <c r="B13" s="270"/>
      <c r="C13" s="271"/>
      <c r="D13" s="272" t="s">
        <v>1406</v>
      </c>
      <c r="E13" s="269"/>
      <c r="F13" s="269"/>
      <c r="G13" s="269"/>
      <c r="H13" s="269"/>
      <c r="I13" s="269"/>
      <c r="J13" s="269"/>
      <c r="K13" s="267"/>
    </row>
    <row r="14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="1" customFormat="1" ht="15" customHeight="1">
      <c r="B15" s="270"/>
      <c r="C15" s="271"/>
      <c r="D15" s="269" t="s">
        <v>1407</v>
      </c>
      <c r="E15" s="269"/>
      <c r="F15" s="269"/>
      <c r="G15" s="269"/>
      <c r="H15" s="269"/>
      <c r="I15" s="269"/>
      <c r="J15" s="269"/>
      <c r="K15" s="267"/>
    </row>
    <row r="16" s="1" customFormat="1" ht="15" customHeight="1">
      <c r="B16" s="270"/>
      <c r="C16" s="271"/>
      <c r="D16" s="269" t="s">
        <v>1408</v>
      </c>
      <c r="E16" s="269"/>
      <c r="F16" s="269"/>
      <c r="G16" s="269"/>
      <c r="H16" s="269"/>
      <c r="I16" s="269"/>
      <c r="J16" s="269"/>
      <c r="K16" s="267"/>
    </row>
    <row r="17" s="1" customFormat="1" ht="15" customHeight="1">
      <c r="B17" s="270"/>
      <c r="C17" s="271"/>
      <c r="D17" s="269" t="s">
        <v>1409</v>
      </c>
      <c r="E17" s="269"/>
      <c r="F17" s="269"/>
      <c r="G17" s="269"/>
      <c r="H17" s="269"/>
      <c r="I17" s="269"/>
      <c r="J17" s="269"/>
      <c r="K17" s="267"/>
    </row>
    <row r="18" s="1" customFormat="1" ht="15" customHeight="1">
      <c r="B18" s="270"/>
      <c r="C18" s="271"/>
      <c r="D18" s="271"/>
      <c r="E18" s="273" t="s">
        <v>76</v>
      </c>
      <c r="F18" s="269" t="s">
        <v>1410</v>
      </c>
      <c r="G18" s="269"/>
      <c r="H18" s="269"/>
      <c r="I18" s="269"/>
      <c r="J18" s="269"/>
      <c r="K18" s="267"/>
    </row>
    <row r="19" s="1" customFormat="1" ht="15" customHeight="1">
      <c r="B19" s="270"/>
      <c r="C19" s="271"/>
      <c r="D19" s="271"/>
      <c r="E19" s="273" t="s">
        <v>1411</v>
      </c>
      <c r="F19" s="269" t="s">
        <v>1412</v>
      </c>
      <c r="G19" s="269"/>
      <c r="H19" s="269"/>
      <c r="I19" s="269"/>
      <c r="J19" s="269"/>
      <c r="K19" s="267"/>
    </row>
    <row r="20" s="1" customFormat="1" ht="15" customHeight="1">
      <c r="B20" s="270"/>
      <c r="C20" s="271"/>
      <c r="D20" s="271"/>
      <c r="E20" s="273" t="s">
        <v>1413</v>
      </c>
      <c r="F20" s="269" t="s">
        <v>1414</v>
      </c>
      <c r="G20" s="269"/>
      <c r="H20" s="269"/>
      <c r="I20" s="269"/>
      <c r="J20" s="269"/>
      <c r="K20" s="267"/>
    </row>
    <row r="21" s="1" customFormat="1" ht="15" customHeight="1">
      <c r="B21" s="270"/>
      <c r="C21" s="271"/>
      <c r="D21" s="271"/>
      <c r="E21" s="273" t="s">
        <v>1415</v>
      </c>
      <c r="F21" s="269" t="s">
        <v>1416</v>
      </c>
      <c r="G21" s="269"/>
      <c r="H21" s="269"/>
      <c r="I21" s="269"/>
      <c r="J21" s="269"/>
      <c r="K21" s="267"/>
    </row>
    <row r="22" s="1" customFormat="1" ht="15" customHeight="1">
      <c r="B22" s="270"/>
      <c r="C22" s="271"/>
      <c r="D22" s="271"/>
      <c r="E22" s="273" t="s">
        <v>1417</v>
      </c>
      <c r="F22" s="269" t="s">
        <v>1418</v>
      </c>
      <c r="G22" s="269"/>
      <c r="H22" s="269"/>
      <c r="I22" s="269"/>
      <c r="J22" s="269"/>
      <c r="K22" s="267"/>
    </row>
    <row r="23" s="1" customFormat="1" ht="15" customHeight="1">
      <c r="B23" s="270"/>
      <c r="C23" s="271"/>
      <c r="D23" s="271"/>
      <c r="E23" s="273" t="s">
        <v>1419</v>
      </c>
      <c r="F23" s="269" t="s">
        <v>1420</v>
      </c>
      <c r="G23" s="269"/>
      <c r="H23" s="269"/>
      <c r="I23" s="269"/>
      <c r="J23" s="269"/>
      <c r="K23" s="267"/>
    </row>
    <row r="24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="1" customFormat="1" ht="15" customHeight="1">
      <c r="B25" s="270"/>
      <c r="C25" s="269" t="s">
        <v>1421</v>
      </c>
      <c r="D25" s="269"/>
      <c r="E25" s="269"/>
      <c r="F25" s="269"/>
      <c r="G25" s="269"/>
      <c r="H25" s="269"/>
      <c r="I25" s="269"/>
      <c r="J25" s="269"/>
      <c r="K25" s="267"/>
    </row>
    <row r="26" s="1" customFormat="1" ht="15" customHeight="1">
      <c r="B26" s="270"/>
      <c r="C26" s="269" t="s">
        <v>1422</v>
      </c>
      <c r="D26" s="269"/>
      <c r="E26" s="269"/>
      <c r="F26" s="269"/>
      <c r="G26" s="269"/>
      <c r="H26" s="269"/>
      <c r="I26" s="269"/>
      <c r="J26" s="269"/>
      <c r="K26" s="267"/>
    </row>
    <row r="27" s="1" customFormat="1" ht="15" customHeight="1">
      <c r="B27" s="270"/>
      <c r="C27" s="269"/>
      <c r="D27" s="269" t="s">
        <v>1423</v>
      </c>
      <c r="E27" s="269"/>
      <c r="F27" s="269"/>
      <c r="G27" s="269"/>
      <c r="H27" s="269"/>
      <c r="I27" s="269"/>
      <c r="J27" s="269"/>
      <c r="K27" s="267"/>
    </row>
    <row r="28" s="1" customFormat="1" ht="15" customHeight="1">
      <c r="B28" s="270"/>
      <c r="C28" s="271"/>
      <c r="D28" s="269" t="s">
        <v>1424</v>
      </c>
      <c r="E28" s="269"/>
      <c r="F28" s="269"/>
      <c r="G28" s="269"/>
      <c r="H28" s="269"/>
      <c r="I28" s="269"/>
      <c r="J28" s="269"/>
      <c r="K28" s="267"/>
    </row>
    <row r="29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="1" customFormat="1" ht="15" customHeight="1">
      <c r="B30" s="270"/>
      <c r="C30" s="271"/>
      <c r="D30" s="269" t="s">
        <v>1425</v>
      </c>
      <c r="E30" s="269"/>
      <c r="F30" s="269"/>
      <c r="G30" s="269"/>
      <c r="H30" s="269"/>
      <c r="I30" s="269"/>
      <c r="J30" s="269"/>
      <c r="K30" s="267"/>
    </row>
    <row r="31" s="1" customFormat="1" ht="15" customHeight="1">
      <c r="B31" s="270"/>
      <c r="C31" s="271"/>
      <c r="D31" s="269" t="s">
        <v>1426</v>
      </c>
      <c r="E31" s="269"/>
      <c r="F31" s="269"/>
      <c r="G31" s="269"/>
      <c r="H31" s="269"/>
      <c r="I31" s="269"/>
      <c r="J31" s="269"/>
      <c r="K31" s="267"/>
    </row>
    <row r="32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="1" customFormat="1" ht="15" customHeight="1">
      <c r="B33" s="270"/>
      <c r="C33" s="271"/>
      <c r="D33" s="269" t="s">
        <v>1427</v>
      </c>
      <c r="E33" s="269"/>
      <c r="F33" s="269"/>
      <c r="G33" s="269"/>
      <c r="H33" s="269"/>
      <c r="I33" s="269"/>
      <c r="J33" s="269"/>
      <c r="K33" s="267"/>
    </row>
    <row r="34" s="1" customFormat="1" ht="15" customHeight="1">
      <c r="B34" s="270"/>
      <c r="C34" s="271"/>
      <c r="D34" s="269" t="s">
        <v>1428</v>
      </c>
      <c r="E34" s="269"/>
      <c r="F34" s="269"/>
      <c r="G34" s="269"/>
      <c r="H34" s="269"/>
      <c r="I34" s="269"/>
      <c r="J34" s="269"/>
      <c r="K34" s="267"/>
    </row>
    <row r="35" s="1" customFormat="1" ht="15" customHeight="1">
      <c r="B35" s="270"/>
      <c r="C35" s="271"/>
      <c r="D35" s="269" t="s">
        <v>1429</v>
      </c>
      <c r="E35" s="269"/>
      <c r="F35" s="269"/>
      <c r="G35" s="269"/>
      <c r="H35" s="269"/>
      <c r="I35" s="269"/>
      <c r="J35" s="269"/>
      <c r="K35" s="267"/>
    </row>
    <row r="36" s="1" customFormat="1" ht="15" customHeight="1">
      <c r="B36" s="270"/>
      <c r="C36" s="271"/>
      <c r="D36" s="269"/>
      <c r="E36" s="272" t="s">
        <v>107</v>
      </c>
      <c r="F36" s="269"/>
      <c r="G36" s="269" t="s">
        <v>1430</v>
      </c>
      <c r="H36" s="269"/>
      <c r="I36" s="269"/>
      <c r="J36" s="269"/>
      <c r="K36" s="267"/>
    </row>
    <row r="37" s="1" customFormat="1" ht="30.75" customHeight="1">
      <c r="B37" s="270"/>
      <c r="C37" s="271"/>
      <c r="D37" s="269"/>
      <c r="E37" s="272" t="s">
        <v>1431</v>
      </c>
      <c r="F37" s="269"/>
      <c r="G37" s="269" t="s">
        <v>1432</v>
      </c>
      <c r="H37" s="269"/>
      <c r="I37" s="269"/>
      <c r="J37" s="269"/>
      <c r="K37" s="267"/>
    </row>
    <row r="38" s="1" customFormat="1" ht="15" customHeight="1">
      <c r="B38" s="270"/>
      <c r="C38" s="271"/>
      <c r="D38" s="269"/>
      <c r="E38" s="272" t="s">
        <v>50</v>
      </c>
      <c r="F38" s="269"/>
      <c r="G38" s="269" t="s">
        <v>1433</v>
      </c>
      <c r="H38" s="269"/>
      <c r="I38" s="269"/>
      <c r="J38" s="269"/>
      <c r="K38" s="267"/>
    </row>
    <row r="39" s="1" customFormat="1" ht="15" customHeight="1">
      <c r="B39" s="270"/>
      <c r="C39" s="271"/>
      <c r="D39" s="269"/>
      <c r="E39" s="272" t="s">
        <v>51</v>
      </c>
      <c r="F39" s="269"/>
      <c r="G39" s="269" t="s">
        <v>1434</v>
      </c>
      <c r="H39" s="269"/>
      <c r="I39" s="269"/>
      <c r="J39" s="269"/>
      <c r="K39" s="267"/>
    </row>
    <row r="40" s="1" customFormat="1" ht="15" customHeight="1">
      <c r="B40" s="270"/>
      <c r="C40" s="271"/>
      <c r="D40" s="269"/>
      <c r="E40" s="272" t="s">
        <v>108</v>
      </c>
      <c r="F40" s="269"/>
      <c r="G40" s="269" t="s">
        <v>1435</v>
      </c>
      <c r="H40" s="269"/>
      <c r="I40" s="269"/>
      <c r="J40" s="269"/>
      <c r="K40" s="267"/>
    </row>
    <row r="41" s="1" customFormat="1" ht="15" customHeight="1">
      <c r="B41" s="270"/>
      <c r="C41" s="271"/>
      <c r="D41" s="269"/>
      <c r="E41" s="272" t="s">
        <v>109</v>
      </c>
      <c r="F41" s="269"/>
      <c r="G41" s="269" t="s">
        <v>1436</v>
      </c>
      <c r="H41" s="269"/>
      <c r="I41" s="269"/>
      <c r="J41" s="269"/>
      <c r="K41" s="267"/>
    </row>
    <row r="42" s="1" customFormat="1" ht="15" customHeight="1">
      <c r="B42" s="270"/>
      <c r="C42" s="271"/>
      <c r="D42" s="269"/>
      <c r="E42" s="272" t="s">
        <v>1437</v>
      </c>
      <c r="F42" s="269"/>
      <c r="G42" s="269" t="s">
        <v>1438</v>
      </c>
      <c r="H42" s="269"/>
      <c r="I42" s="269"/>
      <c r="J42" s="269"/>
      <c r="K42" s="267"/>
    </row>
    <row r="43" s="1" customFormat="1" ht="15" customHeight="1">
      <c r="B43" s="270"/>
      <c r="C43" s="271"/>
      <c r="D43" s="269"/>
      <c r="E43" s="272"/>
      <c r="F43" s="269"/>
      <c r="G43" s="269" t="s">
        <v>1439</v>
      </c>
      <c r="H43" s="269"/>
      <c r="I43" s="269"/>
      <c r="J43" s="269"/>
      <c r="K43" s="267"/>
    </row>
    <row r="44" s="1" customFormat="1" ht="15" customHeight="1">
      <c r="B44" s="270"/>
      <c r="C44" s="271"/>
      <c r="D44" s="269"/>
      <c r="E44" s="272" t="s">
        <v>1440</v>
      </c>
      <c r="F44" s="269"/>
      <c r="G44" s="269" t="s">
        <v>1441</v>
      </c>
      <c r="H44" s="269"/>
      <c r="I44" s="269"/>
      <c r="J44" s="269"/>
      <c r="K44" s="267"/>
    </row>
    <row r="45" s="1" customFormat="1" ht="15" customHeight="1">
      <c r="B45" s="270"/>
      <c r="C45" s="271"/>
      <c r="D45" s="269"/>
      <c r="E45" s="272" t="s">
        <v>111</v>
      </c>
      <c r="F45" s="269"/>
      <c r="G45" s="269" t="s">
        <v>1442</v>
      </c>
      <c r="H45" s="269"/>
      <c r="I45" s="269"/>
      <c r="J45" s="269"/>
      <c r="K45" s="267"/>
    </row>
    <row r="46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="1" customFormat="1" ht="15" customHeight="1">
      <c r="B47" s="270"/>
      <c r="C47" s="271"/>
      <c r="D47" s="269" t="s">
        <v>1443</v>
      </c>
      <c r="E47" s="269"/>
      <c r="F47" s="269"/>
      <c r="G47" s="269"/>
      <c r="H47" s="269"/>
      <c r="I47" s="269"/>
      <c r="J47" s="269"/>
      <c r="K47" s="267"/>
    </row>
    <row r="48" s="1" customFormat="1" ht="15" customHeight="1">
      <c r="B48" s="270"/>
      <c r="C48" s="271"/>
      <c r="D48" s="271"/>
      <c r="E48" s="269" t="s">
        <v>1444</v>
      </c>
      <c r="F48" s="269"/>
      <c r="G48" s="269"/>
      <c r="H48" s="269"/>
      <c r="I48" s="269"/>
      <c r="J48" s="269"/>
      <c r="K48" s="267"/>
    </row>
    <row r="49" s="1" customFormat="1" ht="15" customHeight="1">
      <c r="B49" s="270"/>
      <c r="C49" s="271"/>
      <c r="D49" s="271"/>
      <c r="E49" s="269" t="s">
        <v>1445</v>
      </c>
      <c r="F49" s="269"/>
      <c r="G49" s="269"/>
      <c r="H49" s="269"/>
      <c r="I49" s="269"/>
      <c r="J49" s="269"/>
      <c r="K49" s="267"/>
    </row>
    <row r="50" s="1" customFormat="1" ht="15" customHeight="1">
      <c r="B50" s="270"/>
      <c r="C50" s="271"/>
      <c r="D50" s="271"/>
      <c r="E50" s="269" t="s">
        <v>1446</v>
      </c>
      <c r="F50" s="269"/>
      <c r="G50" s="269"/>
      <c r="H50" s="269"/>
      <c r="I50" s="269"/>
      <c r="J50" s="269"/>
      <c r="K50" s="267"/>
    </row>
    <row r="51" s="1" customFormat="1" ht="15" customHeight="1">
      <c r="B51" s="270"/>
      <c r="C51" s="271"/>
      <c r="D51" s="269" t="s">
        <v>1447</v>
      </c>
      <c r="E51" s="269"/>
      <c r="F51" s="269"/>
      <c r="G51" s="269"/>
      <c r="H51" s="269"/>
      <c r="I51" s="269"/>
      <c r="J51" s="269"/>
      <c r="K51" s="267"/>
    </row>
    <row r="52" s="1" customFormat="1" ht="25.5" customHeight="1">
      <c r="B52" s="265"/>
      <c r="C52" s="266" t="s">
        <v>1448</v>
      </c>
      <c r="D52" s="266"/>
      <c r="E52" s="266"/>
      <c r="F52" s="266"/>
      <c r="G52" s="266"/>
      <c r="H52" s="266"/>
      <c r="I52" s="266"/>
      <c r="J52" s="266"/>
      <c r="K52" s="267"/>
    </row>
    <row r="53" s="1" customFormat="1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s="1" customFormat="1" ht="15" customHeight="1">
      <c r="B54" s="265"/>
      <c r="C54" s="269" t="s">
        <v>1449</v>
      </c>
      <c r="D54" s="269"/>
      <c r="E54" s="269"/>
      <c r="F54" s="269"/>
      <c r="G54" s="269"/>
      <c r="H54" s="269"/>
      <c r="I54" s="269"/>
      <c r="J54" s="269"/>
      <c r="K54" s="267"/>
    </row>
    <row r="55" s="1" customFormat="1" ht="15" customHeight="1">
      <c r="B55" s="265"/>
      <c r="C55" s="269" t="s">
        <v>1450</v>
      </c>
      <c r="D55" s="269"/>
      <c r="E55" s="269"/>
      <c r="F55" s="269"/>
      <c r="G55" s="269"/>
      <c r="H55" s="269"/>
      <c r="I55" s="269"/>
      <c r="J55" s="269"/>
      <c r="K55" s="267"/>
    </row>
    <row r="56" s="1" customFormat="1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s="1" customFormat="1" ht="15" customHeight="1">
      <c r="B57" s="265"/>
      <c r="C57" s="269" t="s">
        <v>1451</v>
      </c>
      <c r="D57" s="269"/>
      <c r="E57" s="269"/>
      <c r="F57" s="269"/>
      <c r="G57" s="269"/>
      <c r="H57" s="269"/>
      <c r="I57" s="269"/>
      <c r="J57" s="269"/>
      <c r="K57" s="267"/>
    </row>
    <row r="58" s="1" customFormat="1" ht="15" customHeight="1">
      <c r="B58" s="265"/>
      <c r="C58" s="271"/>
      <c r="D58" s="269" t="s">
        <v>1452</v>
      </c>
      <c r="E58" s="269"/>
      <c r="F58" s="269"/>
      <c r="G58" s="269"/>
      <c r="H58" s="269"/>
      <c r="I58" s="269"/>
      <c r="J58" s="269"/>
      <c r="K58" s="267"/>
    </row>
    <row r="59" s="1" customFormat="1" ht="15" customHeight="1">
      <c r="B59" s="265"/>
      <c r="C59" s="271"/>
      <c r="D59" s="269" t="s">
        <v>1453</v>
      </c>
      <c r="E59" s="269"/>
      <c r="F59" s="269"/>
      <c r="G59" s="269"/>
      <c r="H59" s="269"/>
      <c r="I59" s="269"/>
      <c r="J59" s="269"/>
      <c r="K59" s="267"/>
    </row>
    <row r="60" s="1" customFormat="1" ht="15" customHeight="1">
      <c r="B60" s="265"/>
      <c r="C60" s="271"/>
      <c r="D60" s="269" t="s">
        <v>1454</v>
      </c>
      <c r="E60" s="269"/>
      <c r="F60" s="269"/>
      <c r="G60" s="269"/>
      <c r="H60" s="269"/>
      <c r="I60" s="269"/>
      <c r="J60" s="269"/>
      <c r="K60" s="267"/>
    </row>
    <row r="61" s="1" customFormat="1" ht="15" customHeight="1">
      <c r="B61" s="265"/>
      <c r="C61" s="271"/>
      <c r="D61" s="269" t="s">
        <v>1455</v>
      </c>
      <c r="E61" s="269"/>
      <c r="F61" s="269"/>
      <c r="G61" s="269"/>
      <c r="H61" s="269"/>
      <c r="I61" s="269"/>
      <c r="J61" s="269"/>
      <c r="K61" s="267"/>
    </row>
    <row r="62" s="1" customFormat="1" ht="15" customHeight="1">
      <c r="B62" s="265"/>
      <c r="C62" s="271"/>
      <c r="D62" s="274" t="s">
        <v>1456</v>
      </c>
      <c r="E62" s="274"/>
      <c r="F62" s="274"/>
      <c r="G62" s="274"/>
      <c r="H62" s="274"/>
      <c r="I62" s="274"/>
      <c r="J62" s="274"/>
      <c r="K62" s="267"/>
    </row>
    <row r="63" s="1" customFormat="1" ht="15" customHeight="1">
      <c r="B63" s="265"/>
      <c r="C63" s="271"/>
      <c r="D63" s="269" t="s">
        <v>1457</v>
      </c>
      <c r="E63" s="269"/>
      <c r="F63" s="269"/>
      <c r="G63" s="269"/>
      <c r="H63" s="269"/>
      <c r="I63" s="269"/>
      <c r="J63" s="269"/>
      <c r="K63" s="267"/>
    </row>
    <row r="64" s="1" customFormat="1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s="1" customFormat="1" ht="15" customHeight="1">
      <c r="B65" s="265"/>
      <c r="C65" s="271"/>
      <c r="D65" s="269" t="s">
        <v>1458</v>
      </c>
      <c r="E65" s="269"/>
      <c r="F65" s="269"/>
      <c r="G65" s="269"/>
      <c r="H65" s="269"/>
      <c r="I65" s="269"/>
      <c r="J65" s="269"/>
      <c r="K65" s="267"/>
    </row>
    <row r="66" s="1" customFormat="1" ht="15" customHeight="1">
      <c r="B66" s="265"/>
      <c r="C66" s="271"/>
      <c r="D66" s="274" t="s">
        <v>1459</v>
      </c>
      <c r="E66" s="274"/>
      <c r="F66" s="274"/>
      <c r="G66" s="274"/>
      <c r="H66" s="274"/>
      <c r="I66" s="274"/>
      <c r="J66" s="274"/>
      <c r="K66" s="267"/>
    </row>
    <row r="67" s="1" customFormat="1" ht="15" customHeight="1">
      <c r="B67" s="265"/>
      <c r="C67" s="271"/>
      <c r="D67" s="269" t="s">
        <v>1460</v>
      </c>
      <c r="E67" s="269"/>
      <c r="F67" s="269"/>
      <c r="G67" s="269"/>
      <c r="H67" s="269"/>
      <c r="I67" s="269"/>
      <c r="J67" s="269"/>
      <c r="K67" s="267"/>
    </row>
    <row r="68" s="1" customFormat="1" ht="15" customHeight="1">
      <c r="B68" s="265"/>
      <c r="C68" s="271"/>
      <c r="D68" s="269" t="s">
        <v>1461</v>
      </c>
      <c r="E68" s="269"/>
      <c r="F68" s="269"/>
      <c r="G68" s="269"/>
      <c r="H68" s="269"/>
      <c r="I68" s="269"/>
      <c r="J68" s="269"/>
      <c r="K68" s="267"/>
    </row>
    <row r="69" s="1" customFormat="1" ht="15" customHeight="1">
      <c r="B69" s="265"/>
      <c r="C69" s="271"/>
      <c r="D69" s="269" t="s">
        <v>1462</v>
      </c>
      <c r="E69" s="269"/>
      <c r="F69" s="269"/>
      <c r="G69" s="269"/>
      <c r="H69" s="269"/>
      <c r="I69" s="269"/>
      <c r="J69" s="269"/>
      <c r="K69" s="267"/>
    </row>
    <row r="70" s="1" customFormat="1" ht="15" customHeight="1">
      <c r="B70" s="265"/>
      <c r="C70" s="271"/>
      <c r="D70" s="269" t="s">
        <v>1463</v>
      </c>
      <c r="E70" s="269"/>
      <c r="F70" s="269"/>
      <c r="G70" s="269"/>
      <c r="H70" s="269"/>
      <c r="I70" s="269"/>
      <c r="J70" s="269"/>
      <c r="K70" s="267"/>
    </row>
    <row r="7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="1" customFormat="1" ht="45" customHeight="1">
      <c r="B75" s="284"/>
      <c r="C75" s="285" t="s">
        <v>1464</v>
      </c>
      <c r="D75" s="285"/>
      <c r="E75" s="285"/>
      <c r="F75" s="285"/>
      <c r="G75" s="285"/>
      <c r="H75" s="285"/>
      <c r="I75" s="285"/>
      <c r="J75" s="285"/>
      <c r="K75" s="286"/>
    </row>
    <row r="76" s="1" customFormat="1" ht="17.25" customHeight="1">
      <c r="B76" s="284"/>
      <c r="C76" s="287" t="s">
        <v>1465</v>
      </c>
      <c r="D76" s="287"/>
      <c r="E76" s="287"/>
      <c r="F76" s="287" t="s">
        <v>1466</v>
      </c>
      <c r="G76" s="288"/>
      <c r="H76" s="287" t="s">
        <v>51</v>
      </c>
      <c r="I76" s="287" t="s">
        <v>54</v>
      </c>
      <c r="J76" s="287" t="s">
        <v>1467</v>
      </c>
      <c r="K76" s="286"/>
    </row>
    <row r="77" s="1" customFormat="1" ht="17.25" customHeight="1">
      <c r="B77" s="284"/>
      <c r="C77" s="289" t="s">
        <v>1468</v>
      </c>
      <c r="D77" s="289"/>
      <c r="E77" s="289"/>
      <c r="F77" s="290" t="s">
        <v>1469</v>
      </c>
      <c r="G77" s="291"/>
      <c r="H77" s="289"/>
      <c r="I77" s="289"/>
      <c r="J77" s="289" t="s">
        <v>1470</v>
      </c>
      <c r="K77" s="286"/>
    </row>
    <row r="78" s="1" customFormat="1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s="1" customFormat="1" ht="15" customHeight="1">
      <c r="B79" s="284"/>
      <c r="C79" s="272" t="s">
        <v>50</v>
      </c>
      <c r="D79" s="294"/>
      <c r="E79" s="294"/>
      <c r="F79" s="295" t="s">
        <v>1471</v>
      </c>
      <c r="G79" s="296"/>
      <c r="H79" s="272" t="s">
        <v>1472</v>
      </c>
      <c r="I79" s="272" t="s">
        <v>1473</v>
      </c>
      <c r="J79" s="272">
        <v>20</v>
      </c>
      <c r="K79" s="286"/>
    </row>
    <row r="80" s="1" customFormat="1" ht="15" customHeight="1">
      <c r="B80" s="284"/>
      <c r="C80" s="272" t="s">
        <v>1474</v>
      </c>
      <c r="D80" s="272"/>
      <c r="E80" s="272"/>
      <c r="F80" s="295" t="s">
        <v>1471</v>
      </c>
      <c r="G80" s="296"/>
      <c r="H80" s="272" t="s">
        <v>1475</v>
      </c>
      <c r="I80" s="272" t="s">
        <v>1473</v>
      </c>
      <c r="J80" s="272">
        <v>120</v>
      </c>
      <c r="K80" s="286"/>
    </row>
    <row r="81" s="1" customFormat="1" ht="15" customHeight="1">
      <c r="B81" s="297"/>
      <c r="C81" s="272" t="s">
        <v>1476</v>
      </c>
      <c r="D81" s="272"/>
      <c r="E81" s="272"/>
      <c r="F81" s="295" t="s">
        <v>1477</v>
      </c>
      <c r="G81" s="296"/>
      <c r="H81" s="272" t="s">
        <v>1478</v>
      </c>
      <c r="I81" s="272" t="s">
        <v>1473</v>
      </c>
      <c r="J81" s="272">
        <v>50</v>
      </c>
      <c r="K81" s="286"/>
    </row>
    <row r="82" s="1" customFormat="1" ht="15" customHeight="1">
      <c r="B82" s="297"/>
      <c r="C82" s="272" t="s">
        <v>1479</v>
      </c>
      <c r="D82" s="272"/>
      <c r="E82" s="272"/>
      <c r="F82" s="295" t="s">
        <v>1471</v>
      </c>
      <c r="G82" s="296"/>
      <c r="H82" s="272" t="s">
        <v>1480</v>
      </c>
      <c r="I82" s="272" t="s">
        <v>1481</v>
      </c>
      <c r="J82" s="272"/>
      <c r="K82" s="286"/>
    </row>
    <row r="83" s="1" customFormat="1" ht="15" customHeight="1">
      <c r="B83" s="297"/>
      <c r="C83" s="298" t="s">
        <v>1482</v>
      </c>
      <c r="D83" s="298"/>
      <c r="E83" s="298"/>
      <c r="F83" s="299" t="s">
        <v>1477</v>
      </c>
      <c r="G83" s="298"/>
      <c r="H83" s="298" t="s">
        <v>1483</v>
      </c>
      <c r="I83" s="298" t="s">
        <v>1473</v>
      </c>
      <c r="J83" s="298">
        <v>15</v>
      </c>
      <c r="K83" s="286"/>
    </row>
    <row r="84" s="1" customFormat="1" ht="15" customHeight="1">
      <c r="B84" s="297"/>
      <c r="C84" s="298" t="s">
        <v>1484</v>
      </c>
      <c r="D84" s="298"/>
      <c r="E84" s="298"/>
      <c r="F84" s="299" t="s">
        <v>1477</v>
      </c>
      <c r="G84" s="298"/>
      <c r="H84" s="298" t="s">
        <v>1485</v>
      </c>
      <c r="I84" s="298" t="s">
        <v>1473</v>
      </c>
      <c r="J84" s="298">
        <v>15</v>
      </c>
      <c r="K84" s="286"/>
    </row>
    <row r="85" s="1" customFormat="1" ht="15" customHeight="1">
      <c r="B85" s="297"/>
      <c r="C85" s="298" t="s">
        <v>1486</v>
      </c>
      <c r="D85" s="298"/>
      <c r="E85" s="298"/>
      <c r="F85" s="299" t="s">
        <v>1477</v>
      </c>
      <c r="G85" s="298"/>
      <c r="H85" s="298" t="s">
        <v>1487</v>
      </c>
      <c r="I85" s="298" t="s">
        <v>1473</v>
      </c>
      <c r="J85" s="298">
        <v>20</v>
      </c>
      <c r="K85" s="286"/>
    </row>
    <row r="86" s="1" customFormat="1" ht="15" customHeight="1">
      <c r="B86" s="297"/>
      <c r="C86" s="298" t="s">
        <v>1488</v>
      </c>
      <c r="D86" s="298"/>
      <c r="E86" s="298"/>
      <c r="F86" s="299" t="s">
        <v>1477</v>
      </c>
      <c r="G86" s="298"/>
      <c r="H86" s="298" t="s">
        <v>1489</v>
      </c>
      <c r="I86" s="298" t="s">
        <v>1473</v>
      </c>
      <c r="J86" s="298">
        <v>20</v>
      </c>
      <c r="K86" s="286"/>
    </row>
    <row r="87" s="1" customFormat="1" ht="15" customHeight="1">
      <c r="B87" s="297"/>
      <c r="C87" s="272" t="s">
        <v>1490</v>
      </c>
      <c r="D87" s="272"/>
      <c r="E87" s="272"/>
      <c r="F87" s="295" t="s">
        <v>1477</v>
      </c>
      <c r="G87" s="296"/>
      <c r="H87" s="272" t="s">
        <v>1491</v>
      </c>
      <c r="I87" s="272" t="s">
        <v>1473</v>
      </c>
      <c r="J87" s="272">
        <v>50</v>
      </c>
      <c r="K87" s="286"/>
    </row>
    <row r="88" s="1" customFormat="1" ht="15" customHeight="1">
      <c r="B88" s="297"/>
      <c r="C88" s="272" t="s">
        <v>1492</v>
      </c>
      <c r="D88" s="272"/>
      <c r="E88" s="272"/>
      <c r="F88" s="295" t="s">
        <v>1477</v>
      </c>
      <c r="G88" s="296"/>
      <c r="H88" s="272" t="s">
        <v>1493</v>
      </c>
      <c r="I88" s="272" t="s">
        <v>1473</v>
      </c>
      <c r="J88" s="272">
        <v>20</v>
      </c>
      <c r="K88" s="286"/>
    </row>
    <row r="89" s="1" customFormat="1" ht="15" customHeight="1">
      <c r="B89" s="297"/>
      <c r="C89" s="272" t="s">
        <v>1494</v>
      </c>
      <c r="D89" s="272"/>
      <c r="E89" s="272"/>
      <c r="F89" s="295" t="s">
        <v>1477</v>
      </c>
      <c r="G89" s="296"/>
      <c r="H89" s="272" t="s">
        <v>1495</v>
      </c>
      <c r="I89" s="272" t="s">
        <v>1473</v>
      </c>
      <c r="J89" s="272">
        <v>20</v>
      </c>
      <c r="K89" s="286"/>
    </row>
    <row r="90" s="1" customFormat="1" ht="15" customHeight="1">
      <c r="B90" s="297"/>
      <c r="C90" s="272" t="s">
        <v>1496</v>
      </c>
      <c r="D90" s="272"/>
      <c r="E90" s="272"/>
      <c r="F90" s="295" t="s">
        <v>1477</v>
      </c>
      <c r="G90" s="296"/>
      <c r="H90" s="272" t="s">
        <v>1497</v>
      </c>
      <c r="I90" s="272" t="s">
        <v>1473</v>
      </c>
      <c r="J90" s="272">
        <v>50</v>
      </c>
      <c r="K90" s="286"/>
    </row>
    <row r="91" s="1" customFormat="1" ht="15" customHeight="1">
      <c r="B91" s="297"/>
      <c r="C91" s="272" t="s">
        <v>1498</v>
      </c>
      <c r="D91" s="272"/>
      <c r="E91" s="272"/>
      <c r="F91" s="295" t="s">
        <v>1477</v>
      </c>
      <c r="G91" s="296"/>
      <c r="H91" s="272" t="s">
        <v>1498</v>
      </c>
      <c r="I91" s="272" t="s">
        <v>1473</v>
      </c>
      <c r="J91" s="272">
        <v>50</v>
      </c>
      <c r="K91" s="286"/>
    </row>
    <row r="92" s="1" customFormat="1" ht="15" customHeight="1">
      <c r="B92" s="297"/>
      <c r="C92" s="272" t="s">
        <v>1499</v>
      </c>
      <c r="D92" s="272"/>
      <c r="E92" s="272"/>
      <c r="F92" s="295" t="s">
        <v>1477</v>
      </c>
      <c r="G92" s="296"/>
      <c r="H92" s="272" t="s">
        <v>1500</v>
      </c>
      <c r="I92" s="272" t="s">
        <v>1473</v>
      </c>
      <c r="J92" s="272">
        <v>255</v>
      </c>
      <c r="K92" s="286"/>
    </row>
    <row r="93" s="1" customFormat="1" ht="15" customHeight="1">
      <c r="B93" s="297"/>
      <c r="C93" s="272" t="s">
        <v>1501</v>
      </c>
      <c r="D93" s="272"/>
      <c r="E93" s="272"/>
      <c r="F93" s="295" t="s">
        <v>1471</v>
      </c>
      <c r="G93" s="296"/>
      <c r="H93" s="272" t="s">
        <v>1502</v>
      </c>
      <c r="I93" s="272" t="s">
        <v>1503</v>
      </c>
      <c r="J93" s="272"/>
      <c r="K93" s="286"/>
    </row>
    <row r="94" s="1" customFormat="1" ht="15" customHeight="1">
      <c r="B94" s="297"/>
      <c r="C94" s="272" t="s">
        <v>1504</v>
      </c>
      <c r="D94" s="272"/>
      <c r="E94" s="272"/>
      <c r="F94" s="295" t="s">
        <v>1471</v>
      </c>
      <c r="G94" s="296"/>
      <c r="H94" s="272" t="s">
        <v>1505</v>
      </c>
      <c r="I94" s="272" t="s">
        <v>1506</v>
      </c>
      <c r="J94" s="272"/>
      <c r="K94" s="286"/>
    </row>
    <row r="95" s="1" customFormat="1" ht="15" customHeight="1">
      <c r="B95" s="297"/>
      <c r="C95" s="272" t="s">
        <v>1507</v>
      </c>
      <c r="D95" s="272"/>
      <c r="E95" s="272"/>
      <c r="F95" s="295" t="s">
        <v>1471</v>
      </c>
      <c r="G95" s="296"/>
      <c r="H95" s="272" t="s">
        <v>1507</v>
      </c>
      <c r="I95" s="272" t="s">
        <v>1506</v>
      </c>
      <c r="J95" s="272"/>
      <c r="K95" s="286"/>
    </row>
    <row r="96" s="1" customFormat="1" ht="15" customHeight="1">
      <c r="B96" s="297"/>
      <c r="C96" s="272" t="s">
        <v>35</v>
      </c>
      <c r="D96" s="272"/>
      <c r="E96" s="272"/>
      <c r="F96" s="295" t="s">
        <v>1471</v>
      </c>
      <c r="G96" s="296"/>
      <c r="H96" s="272" t="s">
        <v>1508</v>
      </c>
      <c r="I96" s="272" t="s">
        <v>1506</v>
      </c>
      <c r="J96" s="272"/>
      <c r="K96" s="286"/>
    </row>
    <row r="97" s="1" customFormat="1" ht="15" customHeight="1">
      <c r="B97" s="297"/>
      <c r="C97" s="272" t="s">
        <v>45</v>
      </c>
      <c r="D97" s="272"/>
      <c r="E97" s="272"/>
      <c r="F97" s="295" t="s">
        <v>1471</v>
      </c>
      <c r="G97" s="296"/>
      <c r="H97" s="272" t="s">
        <v>1509</v>
      </c>
      <c r="I97" s="272" t="s">
        <v>1506</v>
      </c>
      <c r="J97" s="272"/>
      <c r="K97" s="286"/>
    </row>
    <row r="98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="1" customFormat="1" ht="45" customHeight="1">
      <c r="B102" s="284"/>
      <c r="C102" s="285" t="s">
        <v>1510</v>
      </c>
      <c r="D102" s="285"/>
      <c r="E102" s="285"/>
      <c r="F102" s="285"/>
      <c r="G102" s="285"/>
      <c r="H102" s="285"/>
      <c r="I102" s="285"/>
      <c r="J102" s="285"/>
      <c r="K102" s="286"/>
    </row>
    <row r="103" s="1" customFormat="1" ht="17.25" customHeight="1">
      <c r="B103" s="284"/>
      <c r="C103" s="287" t="s">
        <v>1465</v>
      </c>
      <c r="D103" s="287"/>
      <c r="E103" s="287"/>
      <c r="F103" s="287" t="s">
        <v>1466</v>
      </c>
      <c r="G103" s="288"/>
      <c r="H103" s="287" t="s">
        <v>51</v>
      </c>
      <c r="I103" s="287" t="s">
        <v>54</v>
      </c>
      <c r="J103" s="287" t="s">
        <v>1467</v>
      </c>
      <c r="K103" s="286"/>
    </row>
    <row r="104" s="1" customFormat="1" ht="17.25" customHeight="1">
      <c r="B104" s="284"/>
      <c r="C104" s="289" t="s">
        <v>1468</v>
      </c>
      <c r="D104" s="289"/>
      <c r="E104" s="289"/>
      <c r="F104" s="290" t="s">
        <v>1469</v>
      </c>
      <c r="G104" s="291"/>
      <c r="H104" s="289"/>
      <c r="I104" s="289"/>
      <c r="J104" s="289" t="s">
        <v>1470</v>
      </c>
      <c r="K104" s="286"/>
    </row>
    <row r="105" s="1" customFormat="1" ht="5.25" customHeight="1">
      <c r="B105" s="284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="1" customFormat="1" ht="15" customHeight="1">
      <c r="B106" s="284"/>
      <c r="C106" s="272" t="s">
        <v>50</v>
      </c>
      <c r="D106" s="294"/>
      <c r="E106" s="294"/>
      <c r="F106" s="295" t="s">
        <v>1471</v>
      </c>
      <c r="G106" s="272"/>
      <c r="H106" s="272" t="s">
        <v>1511</v>
      </c>
      <c r="I106" s="272" t="s">
        <v>1473</v>
      </c>
      <c r="J106" s="272">
        <v>20</v>
      </c>
      <c r="K106" s="286"/>
    </row>
    <row r="107" s="1" customFormat="1" ht="15" customHeight="1">
      <c r="B107" s="284"/>
      <c r="C107" s="272" t="s">
        <v>1474</v>
      </c>
      <c r="D107" s="272"/>
      <c r="E107" s="272"/>
      <c r="F107" s="295" t="s">
        <v>1471</v>
      </c>
      <c r="G107" s="272"/>
      <c r="H107" s="272" t="s">
        <v>1511</v>
      </c>
      <c r="I107" s="272" t="s">
        <v>1473</v>
      </c>
      <c r="J107" s="272">
        <v>120</v>
      </c>
      <c r="K107" s="286"/>
    </row>
    <row r="108" s="1" customFormat="1" ht="15" customHeight="1">
      <c r="B108" s="297"/>
      <c r="C108" s="272" t="s">
        <v>1476</v>
      </c>
      <c r="D108" s="272"/>
      <c r="E108" s="272"/>
      <c r="F108" s="295" t="s">
        <v>1477</v>
      </c>
      <c r="G108" s="272"/>
      <c r="H108" s="272" t="s">
        <v>1511</v>
      </c>
      <c r="I108" s="272" t="s">
        <v>1473</v>
      </c>
      <c r="J108" s="272">
        <v>50</v>
      </c>
      <c r="K108" s="286"/>
    </row>
    <row r="109" s="1" customFormat="1" ht="15" customHeight="1">
      <c r="B109" s="297"/>
      <c r="C109" s="272" t="s">
        <v>1479</v>
      </c>
      <c r="D109" s="272"/>
      <c r="E109" s="272"/>
      <c r="F109" s="295" t="s">
        <v>1471</v>
      </c>
      <c r="G109" s="272"/>
      <c r="H109" s="272" t="s">
        <v>1511</v>
      </c>
      <c r="I109" s="272" t="s">
        <v>1481</v>
      </c>
      <c r="J109" s="272"/>
      <c r="K109" s="286"/>
    </row>
    <row r="110" s="1" customFormat="1" ht="15" customHeight="1">
      <c r="B110" s="297"/>
      <c r="C110" s="272" t="s">
        <v>1490</v>
      </c>
      <c r="D110" s="272"/>
      <c r="E110" s="272"/>
      <c r="F110" s="295" t="s">
        <v>1477</v>
      </c>
      <c r="G110" s="272"/>
      <c r="H110" s="272" t="s">
        <v>1511</v>
      </c>
      <c r="I110" s="272" t="s">
        <v>1473</v>
      </c>
      <c r="J110" s="272">
        <v>50</v>
      </c>
      <c r="K110" s="286"/>
    </row>
    <row r="111" s="1" customFormat="1" ht="15" customHeight="1">
      <c r="B111" s="297"/>
      <c r="C111" s="272" t="s">
        <v>1498</v>
      </c>
      <c r="D111" s="272"/>
      <c r="E111" s="272"/>
      <c r="F111" s="295" t="s">
        <v>1477</v>
      </c>
      <c r="G111" s="272"/>
      <c r="H111" s="272" t="s">
        <v>1511</v>
      </c>
      <c r="I111" s="272" t="s">
        <v>1473</v>
      </c>
      <c r="J111" s="272">
        <v>50</v>
      </c>
      <c r="K111" s="286"/>
    </row>
    <row r="112" s="1" customFormat="1" ht="15" customHeight="1">
      <c r="B112" s="297"/>
      <c r="C112" s="272" t="s">
        <v>1496</v>
      </c>
      <c r="D112" s="272"/>
      <c r="E112" s="272"/>
      <c r="F112" s="295" t="s">
        <v>1477</v>
      </c>
      <c r="G112" s="272"/>
      <c r="H112" s="272" t="s">
        <v>1511</v>
      </c>
      <c r="I112" s="272" t="s">
        <v>1473</v>
      </c>
      <c r="J112" s="272">
        <v>50</v>
      </c>
      <c r="K112" s="286"/>
    </row>
    <row r="113" s="1" customFormat="1" ht="15" customHeight="1">
      <c r="B113" s="297"/>
      <c r="C113" s="272" t="s">
        <v>50</v>
      </c>
      <c r="D113" s="272"/>
      <c r="E113" s="272"/>
      <c r="F113" s="295" t="s">
        <v>1471</v>
      </c>
      <c r="G113" s="272"/>
      <c r="H113" s="272" t="s">
        <v>1512</v>
      </c>
      <c r="I113" s="272" t="s">
        <v>1473</v>
      </c>
      <c r="J113" s="272">
        <v>20</v>
      </c>
      <c r="K113" s="286"/>
    </row>
    <row r="114" s="1" customFormat="1" ht="15" customHeight="1">
      <c r="B114" s="297"/>
      <c r="C114" s="272" t="s">
        <v>1513</v>
      </c>
      <c r="D114" s="272"/>
      <c r="E114" s="272"/>
      <c r="F114" s="295" t="s">
        <v>1471</v>
      </c>
      <c r="G114" s="272"/>
      <c r="H114" s="272" t="s">
        <v>1514</v>
      </c>
      <c r="I114" s="272" t="s">
        <v>1473</v>
      </c>
      <c r="J114" s="272">
        <v>120</v>
      </c>
      <c r="K114" s="286"/>
    </row>
    <row r="115" s="1" customFormat="1" ht="15" customHeight="1">
      <c r="B115" s="297"/>
      <c r="C115" s="272" t="s">
        <v>35</v>
      </c>
      <c r="D115" s="272"/>
      <c r="E115" s="272"/>
      <c r="F115" s="295" t="s">
        <v>1471</v>
      </c>
      <c r="G115" s="272"/>
      <c r="H115" s="272" t="s">
        <v>1515</v>
      </c>
      <c r="I115" s="272" t="s">
        <v>1506</v>
      </c>
      <c r="J115" s="272"/>
      <c r="K115" s="286"/>
    </row>
    <row r="116" s="1" customFormat="1" ht="15" customHeight="1">
      <c r="B116" s="297"/>
      <c r="C116" s="272" t="s">
        <v>45</v>
      </c>
      <c r="D116" s="272"/>
      <c r="E116" s="272"/>
      <c r="F116" s="295" t="s">
        <v>1471</v>
      </c>
      <c r="G116" s="272"/>
      <c r="H116" s="272" t="s">
        <v>1516</v>
      </c>
      <c r="I116" s="272" t="s">
        <v>1506</v>
      </c>
      <c r="J116" s="272"/>
      <c r="K116" s="286"/>
    </row>
    <row r="117" s="1" customFormat="1" ht="15" customHeight="1">
      <c r="B117" s="297"/>
      <c r="C117" s="272" t="s">
        <v>54</v>
      </c>
      <c r="D117" s="272"/>
      <c r="E117" s="272"/>
      <c r="F117" s="295" t="s">
        <v>1471</v>
      </c>
      <c r="G117" s="272"/>
      <c r="H117" s="272" t="s">
        <v>1517</v>
      </c>
      <c r="I117" s="272" t="s">
        <v>1518</v>
      </c>
      <c r="J117" s="272"/>
      <c r="K117" s="286"/>
    </row>
    <row r="118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="1" customFormat="1" ht="45" customHeight="1">
      <c r="B122" s="313"/>
      <c r="C122" s="263" t="s">
        <v>1519</v>
      </c>
      <c r="D122" s="263"/>
      <c r="E122" s="263"/>
      <c r="F122" s="263"/>
      <c r="G122" s="263"/>
      <c r="H122" s="263"/>
      <c r="I122" s="263"/>
      <c r="J122" s="263"/>
      <c r="K122" s="314"/>
    </row>
    <row r="123" s="1" customFormat="1" ht="17.25" customHeight="1">
      <c r="B123" s="315"/>
      <c r="C123" s="287" t="s">
        <v>1465</v>
      </c>
      <c r="D123" s="287"/>
      <c r="E123" s="287"/>
      <c r="F123" s="287" t="s">
        <v>1466</v>
      </c>
      <c r="G123" s="288"/>
      <c r="H123" s="287" t="s">
        <v>51</v>
      </c>
      <c r="I123" s="287" t="s">
        <v>54</v>
      </c>
      <c r="J123" s="287" t="s">
        <v>1467</v>
      </c>
      <c r="K123" s="316"/>
    </row>
    <row r="124" s="1" customFormat="1" ht="17.25" customHeight="1">
      <c r="B124" s="315"/>
      <c r="C124" s="289" t="s">
        <v>1468</v>
      </c>
      <c r="D124" s="289"/>
      <c r="E124" s="289"/>
      <c r="F124" s="290" t="s">
        <v>1469</v>
      </c>
      <c r="G124" s="291"/>
      <c r="H124" s="289"/>
      <c r="I124" s="289"/>
      <c r="J124" s="289" t="s">
        <v>1470</v>
      </c>
      <c r="K124" s="316"/>
    </row>
    <row r="125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="1" customFormat="1" ht="15" customHeight="1">
      <c r="B126" s="317"/>
      <c r="C126" s="272" t="s">
        <v>1474</v>
      </c>
      <c r="D126" s="294"/>
      <c r="E126" s="294"/>
      <c r="F126" s="295" t="s">
        <v>1471</v>
      </c>
      <c r="G126" s="272"/>
      <c r="H126" s="272" t="s">
        <v>1511</v>
      </c>
      <c r="I126" s="272" t="s">
        <v>1473</v>
      </c>
      <c r="J126" s="272">
        <v>120</v>
      </c>
      <c r="K126" s="320"/>
    </row>
    <row r="127" s="1" customFormat="1" ht="15" customHeight="1">
      <c r="B127" s="317"/>
      <c r="C127" s="272" t="s">
        <v>1520</v>
      </c>
      <c r="D127" s="272"/>
      <c r="E127" s="272"/>
      <c r="F127" s="295" t="s">
        <v>1471</v>
      </c>
      <c r="G127" s="272"/>
      <c r="H127" s="272" t="s">
        <v>1521</v>
      </c>
      <c r="I127" s="272" t="s">
        <v>1473</v>
      </c>
      <c r="J127" s="272" t="s">
        <v>1522</v>
      </c>
      <c r="K127" s="320"/>
    </row>
    <row r="128" s="1" customFormat="1" ht="15" customHeight="1">
      <c r="B128" s="317"/>
      <c r="C128" s="272" t="s">
        <v>1419</v>
      </c>
      <c r="D128" s="272"/>
      <c r="E128" s="272"/>
      <c r="F128" s="295" t="s">
        <v>1471</v>
      </c>
      <c r="G128" s="272"/>
      <c r="H128" s="272" t="s">
        <v>1523</v>
      </c>
      <c r="I128" s="272" t="s">
        <v>1473</v>
      </c>
      <c r="J128" s="272" t="s">
        <v>1522</v>
      </c>
      <c r="K128" s="320"/>
    </row>
    <row r="129" s="1" customFormat="1" ht="15" customHeight="1">
      <c r="B129" s="317"/>
      <c r="C129" s="272" t="s">
        <v>1482</v>
      </c>
      <c r="D129" s="272"/>
      <c r="E129" s="272"/>
      <c r="F129" s="295" t="s">
        <v>1477</v>
      </c>
      <c r="G129" s="272"/>
      <c r="H129" s="272" t="s">
        <v>1483</v>
      </c>
      <c r="I129" s="272" t="s">
        <v>1473</v>
      </c>
      <c r="J129" s="272">
        <v>15</v>
      </c>
      <c r="K129" s="320"/>
    </row>
    <row r="130" s="1" customFormat="1" ht="15" customHeight="1">
      <c r="B130" s="317"/>
      <c r="C130" s="298" t="s">
        <v>1484</v>
      </c>
      <c r="D130" s="298"/>
      <c r="E130" s="298"/>
      <c r="F130" s="299" t="s">
        <v>1477</v>
      </c>
      <c r="G130" s="298"/>
      <c r="H130" s="298" t="s">
        <v>1485</v>
      </c>
      <c r="I130" s="298" t="s">
        <v>1473</v>
      </c>
      <c r="J130" s="298">
        <v>15</v>
      </c>
      <c r="K130" s="320"/>
    </row>
    <row r="131" s="1" customFormat="1" ht="15" customHeight="1">
      <c r="B131" s="317"/>
      <c r="C131" s="298" t="s">
        <v>1486</v>
      </c>
      <c r="D131" s="298"/>
      <c r="E131" s="298"/>
      <c r="F131" s="299" t="s">
        <v>1477</v>
      </c>
      <c r="G131" s="298"/>
      <c r="H131" s="298" t="s">
        <v>1487</v>
      </c>
      <c r="I131" s="298" t="s">
        <v>1473</v>
      </c>
      <c r="J131" s="298">
        <v>20</v>
      </c>
      <c r="K131" s="320"/>
    </row>
    <row r="132" s="1" customFormat="1" ht="15" customHeight="1">
      <c r="B132" s="317"/>
      <c r="C132" s="298" t="s">
        <v>1488</v>
      </c>
      <c r="D132" s="298"/>
      <c r="E132" s="298"/>
      <c r="F132" s="299" t="s">
        <v>1477</v>
      </c>
      <c r="G132" s="298"/>
      <c r="H132" s="298" t="s">
        <v>1489</v>
      </c>
      <c r="I132" s="298" t="s">
        <v>1473</v>
      </c>
      <c r="J132" s="298">
        <v>20</v>
      </c>
      <c r="K132" s="320"/>
    </row>
    <row r="133" s="1" customFormat="1" ht="15" customHeight="1">
      <c r="B133" s="317"/>
      <c r="C133" s="272" t="s">
        <v>1476</v>
      </c>
      <c r="D133" s="272"/>
      <c r="E133" s="272"/>
      <c r="F133" s="295" t="s">
        <v>1477</v>
      </c>
      <c r="G133" s="272"/>
      <c r="H133" s="272" t="s">
        <v>1511</v>
      </c>
      <c r="I133" s="272" t="s">
        <v>1473</v>
      </c>
      <c r="J133" s="272">
        <v>50</v>
      </c>
      <c r="K133" s="320"/>
    </row>
    <row r="134" s="1" customFormat="1" ht="15" customHeight="1">
      <c r="B134" s="317"/>
      <c r="C134" s="272" t="s">
        <v>1490</v>
      </c>
      <c r="D134" s="272"/>
      <c r="E134" s="272"/>
      <c r="F134" s="295" t="s">
        <v>1477</v>
      </c>
      <c r="G134" s="272"/>
      <c r="H134" s="272" t="s">
        <v>1511</v>
      </c>
      <c r="I134" s="272" t="s">
        <v>1473</v>
      </c>
      <c r="J134" s="272">
        <v>50</v>
      </c>
      <c r="K134" s="320"/>
    </row>
    <row r="135" s="1" customFormat="1" ht="15" customHeight="1">
      <c r="B135" s="317"/>
      <c r="C135" s="272" t="s">
        <v>1496</v>
      </c>
      <c r="D135" s="272"/>
      <c r="E135" s="272"/>
      <c r="F135" s="295" t="s">
        <v>1477</v>
      </c>
      <c r="G135" s="272"/>
      <c r="H135" s="272" t="s">
        <v>1511</v>
      </c>
      <c r="I135" s="272" t="s">
        <v>1473</v>
      </c>
      <c r="J135" s="272">
        <v>50</v>
      </c>
      <c r="K135" s="320"/>
    </row>
    <row r="136" s="1" customFormat="1" ht="15" customHeight="1">
      <c r="B136" s="317"/>
      <c r="C136" s="272" t="s">
        <v>1498</v>
      </c>
      <c r="D136" s="272"/>
      <c r="E136" s="272"/>
      <c r="F136" s="295" t="s">
        <v>1477</v>
      </c>
      <c r="G136" s="272"/>
      <c r="H136" s="272" t="s">
        <v>1511</v>
      </c>
      <c r="I136" s="272" t="s">
        <v>1473</v>
      </c>
      <c r="J136" s="272">
        <v>50</v>
      </c>
      <c r="K136" s="320"/>
    </row>
    <row r="137" s="1" customFormat="1" ht="15" customHeight="1">
      <c r="B137" s="317"/>
      <c r="C137" s="272" t="s">
        <v>1499</v>
      </c>
      <c r="D137" s="272"/>
      <c r="E137" s="272"/>
      <c r="F137" s="295" t="s">
        <v>1477</v>
      </c>
      <c r="G137" s="272"/>
      <c r="H137" s="272" t="s">
        <v>1524</v>
      </c>
      <c r="I137" s="272" t="s">
        <v>1473</v>
      </c>
      <c r="J137" s="272">
        <v>255</v>
      </c>
      <c r="K137" s="320"/>
    </row>
    <row r="138" s="1" customFormat="1" ht="15" customHeight="1">
      <c r="B138" s="317"/>
      <c r="C138" s="272" t="s">
        <v>1501</v>
      </c>
      <c r="D138" s="272"/>
      <c r="E138" s="272"/>
      <c r="F138" s="295" t="s">
        <v>1471</v>
      </c>
      <c r="G138" s="272"/>
      <c r="H138" s="272" t="s">
        <v>1525</v>
      </c>
      <c r="I138" s="272" t="s">
        <v>1503</v>
      </c>
      <c r="J138" s="272"/>
      <c r="K138" s="320"/>
    </row>
    <row r="139" s="1" customFormat="1" ht="15" customHeight="1">
      <c r="B139" s="317"/>
      <c r="C139" s="272" t="s">
        <v>1504</v>
      </c>
      <c r="D139" s="272"/>
      <c r="E139" s="272"/>
      <c r="F139" s="295" t="s">
        <v>1471</v>
      </c>
      <c r="G139" s="272"/>
      <c r="H139" s="272" t="s">
        <v>1526</v>
      </c>
      <c r="I139" s="272" t="s">
        <v>1506</v>
      </c>
      <c r="J139" s="272"/>
      <c r="K139" s="320"/>
    </row>
    <row r="140" s="1" customFormat="1" ht="15" customHeight="1">
      <c r="B140" s="317"/>
      <c r="C140" s="272" t="s">
        <v>1507</v>
      </c>
      <c r="D140" s="272"/>
      <c r="E140" s="272"/>
      <c r="F140" s="295" t="s">
        <v>1471</v>
      </c>
      <c r="G140" s="272"/>
      <c r="H140" s="272" t="s">
        <v>1507</v>
      </c>
      <c r="I140" s="272" t="s">
        <v>1506</v>
      </c>
      <c r="J140" s="272"/>
      <c r="K140" s="320"/>
    </row>
    <row r="141" s="1" customFormat="1" ht="15" customHeight="1">
      <c r="B141" s="317"/>
      <c r="C141" s="272" t="s">
        <v>35</v>
      </c>
      <c r="D141" s="272"/>
      <c r="E141" s="272"/>
      <c r="F141" s="295" t="s">
        <v>1471</v>
      </c>
      <c r="G141" s="272"/>
      <c r="H141" s="272" t="s">
        <v>1527</v>
      </c>
      <c r="I141" s="272" t="s">
        <v>1506</v>
      </c>
      <c r="J141" s="272"/>
      <c r="K141" s="320"/>
    </row>
    <row r="142" s="1" customFormat="1" ht="15" customHeight="1">
      <c r="B142" s="317"/>
      <c r="C142" s="272" t="s">
        <v>1528</v>
      </c>
      <c r="D142" s="272"/>
      <c r="E142" s="272"/>
      <c r="F142" s="295" t="s">
        <v>1471</v>
      </c>
      <c r="G142" s="272"/>
      <c r="H142" s="272" t="s">
        <v>1529</v>
      </c>
      <c r="I142" s="272" t="s">
        <v>1506</v>
      </c>
      <c r="J142" s="272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="1" customFormat="1" ht="45" customHeight="1">
      <c r="B147" s="284"/>
      <c r="C147" s="285" t="s">
        <v>1530</v>
      </c>
      <c r="D147" s="285"/>
      <c r="E147" s="285"/>
      <c r="F147" s="285"/>
      <c r="G147" s="285"/>
      <c r="H147" s="285"/>
      <c r="I147" s="285"/>
      <c r="J147" s="285"/>
      <c r="K147" s="286"/>
    </row>
    <row r="148" s="1" customFormat="1" ht="17.25" customHeight="1">
      <c r="B148" s="284"/>
      <c r="C148" s="287" t="s">
        <v>1465</v>
      </c>
      <c r="D148" s="287"/>
      <c r="E148" s="287"/>
      <c r="F148" s="287" t="s">
        <v>1466</v>
      </c>
      <c r="G148" s="288"/>
      <c r="H148" s="287" t="s">
        <v>51</v>
      </c>
      <c r="I148" s="287" t="s">
        <v>54</v>
      </c>
      <c r="J148" s="287" t="s">
        <v>1467</v>
      </c>
      <c r="K148" s="286"/>
    </row>
    <row r="149" s="1" customFormat="1" ht="17.25" customHeight="1">
      <c r="B149" s="284"/>
      <c r="C149" s="289" t="s">
        <v>1468</v>
      </c>
      <c r="D149" s="289"/>
      <c r="E149" s="289"/>
      <c r="F149" s="290" t="s">
        <v>1469</v>
      </c>
      <c r="G149" s="291"/>
      <c r="H149" s="289"/>
      <c r="I149" s="289"/>
      <c r="J149" s="289" t="s">
        <v>1470</v>
      </c>
      <c r="K149" s="286"/>
    </row>
    <row r="150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="1" customFormat="1" ht="15" customHeight="1">
      <c r="B151" s="297"/>
      <c r="C151" s="324" t="s">
        <v>1474</v>
      </c>
      <c r="D151" s="272"/>
      <c r="E151" s="272"/>
      <c r="F151" s="325" t="s">
        <v>1471</v>
      </c>
      <c r="G151" s="272"/>
      <c r="H151" s="324" t="s">
        <v>1511</v>
      </c>
      <c r="I151" s="324" t="s">
        <v>1473</v>
      </c>
      <c r="J151" s="324">
        <v>120</v>
      </c>
      <c r="K151" s="320"/>
    </row>
    <row r="152" s="1" customFormat="1" ht="15" customHeight="1">
      <c r="B152" s="297"/>
      <c r="C152" s="324" t="s">
        <v>1520</v>
      </c>
      <c r="D152" s="272"/>
      <c r="E152" s="272"/>
      <c r="F152" s="325" t="s">
        <v>1471</v>
      </c>
      <c r="G152" s="272"/>
      <c r="H152" s="324" t="s">
        <v>1531</v>
      </c>
      <c r="I152" s="324" t="s">
        <v>1473</v>
      </c>
      <c r="J152" s="324" t="s">
        <v>1522</v>
      </c>
      <c r="K152" s="320"/>
    </row>
    <row r="153" s="1" customFormat="1" ht="15" customHeight="1">
      <c r="B153" s="297"/>
      <c r="C153" s="324" t="s">
        <v>1419</v>
      </c>
      <c r="D153" s="272"/>
      <c r="E153" s="272"/>
      <c r="F153" s="325" t="s">
        <v>1471</v>
      </c>
      <c r="G153" s="272"/>
      <c r="H153" s="324" t="s">
        <v>1532</v>
      </c>
      <c r="I153" s="324" t="s">
        <v>1473</v>
      </c>
      <c r="J153" s="324" t="s">
        <v>1522</v>
      </c>
      <c r="K153" s="320"/>
    </row>
    <row r="154" s="1" customFormat="1" ht="15" customHeight="1">
      <c r="B154" s="297"/>
      <c r="C154" s="324" t="s">
        <v>1476</v>
      </c>
      <c r="D154" s="272"/>
      <c r="E154" s="272"/>
      <c r="F154" s="325" t="s">
        <v>1477</v>
      </c>
      <c r="G154" s="272"/>
      <c r="H154" s="324" t="s">
        <v>1511</v>
      </c>
      <c r="I154" s="324" t="s">
        <v>1473</v>
      </c>
      <c r="J154" s="324">
        <v>50</v>
      </c>
      <c r="K154" s="320"/>
    </row>
    <row r="155" s="1" customFormat="1" ht="15" customHeight="1">
      <c r="B155" s="297"/>
      <c r="C155" s="324" t="s">
        <v>1479</v>
      </c>
      <c r="D155" s="272"/>
      <c r="E155" s="272"/>
      <c r="F155" s="325" t="s">
        <v>1471</v>
      </c>
      <c r="G155" s="272"/>
      <c r="H155" s="324" t="s">
        <v>1511</v>
      </c>
      <c r="I155" s="324" t="s">
        <v>1481</v>
      </c>
      <c r="J155" s="324"/>
      <c r="K155" s="320"/>
    </row>
    <row r="156" s="1" customFormat="1" ht="15" customHeight="1">
      <c r="B156" s="297"/>
      <c r="C156" s="324" t="s">
        <v>1490</v>
      </c>
      <c r="D156" s="272"/>
      <c r="E156" s="272"/>
      <c r="F156" s="325" t="s">
        <v>1477</v>
      </c>
      <c r="G156" s="272"/>
      <c r="H156" s="324" t="s">
        <v>1511</v>
      </c>
      <c r="I156" s="324" t="s">
        <v>1473</v>
      </c>
      <c r="J156" s="324">
        <v>50</v>
      </c>
      <c r="K156" s="320"/>
    </row>
    <row r="157" s="1" customFormat="1" ht="15" customHeight="1">
      <c r="B157" s="297"/>
      <c r="C157" s="324" t="s">
        <v>1498</v>
      </c>
      <c r="D157" s="272"/>
      <c r="E157" s="272"/>
      <c r="F157" s="325" t="s">
        <v>1477</v>
      </c>
      <c r="G157" s="272"/>
      <c r="H157" s="324" t="s">
        <v>1511</v>
      </c>
      <c r="I157" s="324" t="s">
        <v>1473</v>
      </c>
      <c r="J157" s="324">
        <v>50</v>
      </c>
      <c r="K157" s="320"/>
    </row>
    <row r="158" s="1" customFormat="1" ht="15" customHeight="1">
      <c r="B158" s="297"/>
      <c r="C158" s="324" t="s">
        <v>1496</v>
      </c>
      <c r="D158" s="272"/>
      <c r="E158" s="272"/>
      <c r="F158" s="325" t="s">
        <v>1477</v>
      </c>
      <c r="G158" s="272"/>
      <c r="H158" s="324" t="s">
        <v>1511</v>
      </c>
      <c r="I158" s="324" t="s">
        <v>1473</v>
      </c>
      <c r="J158" s="324">
        <v>50</v>
      </c>
      <c r="K158" s="320"/>
    </row>
    <row r="159" s="1" customFormat="1" ht="15" customHeight="1">
      <c r="B159" s="297"/>
      <c r="C159" s="324" t="s">
        <v>84</v>
      </c>
      <c r="D159" s="272"/>
      <c r="E159" s="272"/>
      <c r="F159" s="325" t="s">
        <v>1471</v>
      </c>
      <c r="G159" s="272"/>
      <c r="H159" s="324" t="s">
        <v>1533</v>
      </c>
      <c r="I159" s="324" t="s">
        <v>1473</v>
      </c>
      <c r="J159" s="324" t="s">
        <v>1534</v>
      </c>
      <c r="K159" s="320"/>
    </row>
    <row r="160" s="1" customFormat="1" ht="15" customHeight="1">
      <c r="B160" s="297"/>
      <c r="C160" s="324" t="s">
        <v>1535</v>
      </c>
      <c r="D160" s="272"/>
      <c r="E160" s="272"/>
      <c r="F160" s="325" t="s">
        <v>1471</v>
      </c>
      <c r="G160" s="272"/>
      <c r="H160" s="324" t="s">
        <v>1536</v>
      </c>
      <c r="I160" s="324" t="s">
        <v>1506</v>
      </c>
      <c r="J160" s="324"/>
      <c r="K160" s="320"/>
    </row>
    <row r="16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="1" customFormat="1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="1" customFormat="1" ht="45" customHeight="1">
      <c r="B165" s="262"/>
      <c r="C165" s="263" t="s">
        <v>1537</v>
      </c>
      <c r="D165" s="263"/>
      <c r="E165" s="263"/>
      <c r="F165" s="263"/>
      <c r="G165" s="263"/>
      <c r="H165" s="263"/>
      <c r="I165" s="263"/>
      <c r="J165" s="263"/>
      <c r="K165" s="264"/>
    </row>
    <row r="166" s="1" customFormat="1" ht="17.25" customHeight="1">
      <c r="B166" s="262"/>
      <c r="C166" s="287" t="s">
        <v>1465</v>
      </c>
      <c r="D166" s="287"/>
      <c r="E166" s="287"/>
      <c r="F166" s="287" t="s">
        <v>1466</v>
      </c>
      <c r="G166" s="329"/>
      <c r="H166" s="330" t="s">
        <v>51</v>
      </c>
      <c r="I166" s="330" t="s">
        <v>54</v>
      </c>
      <c r="J166" s="287" t="s">
        <v>1467</v>
      </c>
      <c r="K166" s="264"/>
    </row>
    <row r="167" s="1" customFormat="1" ht="17.25" customHeight="1">
      <c r="B167" s="265"/>
      <c r="C167" s="289" t="s">
        <v>1468</v>
      </c>
      <c r="D167" s="289"/>
      <c r="E167" s="289"/>
      <c r="F167" s="290" t="s">
        <v>1469</v>
      </c>
      <c r="G167" s="331"/>
      <c r="H167" s="332"/>
      <c r="I167" s="332"/>
      <c r="J167" s="289" t="s">
        <v>1470</v>
      </c>
      <c r="K167" s="267"/>
    </row>
    <row r="168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="1" customFormat="1" ht="15" customHeight="1">
      <c r="B169" s="297"/>
      <c r="C169" s="272" t="s">
        <v>1474</v>
      </c>
      <c r="D169" s="272"/>
      <c r="E169" s="272"/>
      <c r="F169" s="295" t="s">
        <v>1471</v>
      </c>
      <c r="G169" s="272"/>
      <c r="H169" s="272" t="s">
        <v>1511</v>
      </c>
      <c r="I169" s="272" t="s">
        <v>1473</v>
      </c>
      <c r="J169" s="272">
        <v>120</v>
      </c>
      <c r="K169" s="320"/>
    </row>
    <row r="170" s="1" customFormat="1" ht="15" customHeight="1">
      <c r="B170" s="297"/>
      <c r="C170" s="272" t="s">
        <v>1520</v>
      </c>
      <c r="D170" s="272"/>
      <c r="E170" s="272"/>
      <c r="F170" s="295" t="s">
        <v>1471</v>
      </c>
      <c r="G170" s="272"/>
      <c r="H170" s="272" t="s">
        <v>1521</v>
      </c>
      <c r="I170" s="272" t="s">
        <v>1473</v>
      </c>
      <c r="J170" s="272" t="s">
        <v>1522</v>
      </c>
      <c r="K170" s="320"/>
    </row>
    <row r="171" s="1" customFormat="1" ht="15" customHeight="1">
      <c r="B171" s="297"/>
      <c r="C171" s="272" t="s">
        <v>1419</v>
      </c>
      <c r="D171" s="272"/>
      <c r="E171" s="272"/>
      <c r="F171" s="295" t="s">
        <v>1471</v>
      </c>
      <c r="G171" s="272"/>
      <c r="H171" s="272" t="s">
        <v>1538</v>
      </c>
      <c r="I171" s="272" t="s">
        <v>1473</v>
      </c>
      <c r="J171" s="272" t="s">
        <v>1522</v>
      </c>
      <c r="K171" s="320"/>
    </row>
    <row r="172" s="1" customFormat="1" ht="15" customHeight="1">
      <c r="B172" s="297"/>
      <c r="C172" s="272" t="s">
        <v>1476</v>
      </c>
      <c r="D172" s="272"/>
      <c r="E172" s="272"/>
      <c r="F172" s="295" t="s">
        <v>1477</v>
      </c>
      <c r="G172" s="272"/>
      <c r="H172" s="272" t="s">
        <v>1538</v>
      </c>
      <c r="I172" s="272" t="s">
        <v>1473</v>
      </c>
      <c r="J172" s="272">
        <v>50</v>
      </c>
      <c r="K172" s="320"/>
    </row>
    <row r="173" s="1" customFormat="1" ht="15" customHeight="1">
      <c r="B173" s="297"/>
      <c r="C173" s="272" t="s">
        <v>1479</v>
      </c>
      <c r="D173" s="272"/>
      <c r="E173" s="272"/>
      <c r="F173" s="295" t="s">
        <v>1471</v>
      </c>
      <c r="G173" s="272"/>
      <c r="H173" s="272" t="s">
        <v>1538</v>
      </c>
      <c r="I173" s="272" t="s">
        <v>1481</v>
      </c>
      <c r="J173" s="272"/>
      <c r="K173" s="320"/>
    </row>
    <row r="174" s="1" customFormat="1" ht="15" customHeight="1">
      <c r="B174" s="297"/>
      <c r="C174" s="272" t="s">
        <v>1490</v>
      </c>
      <c r="D174" s="272"/>
      <c r="E174" s="272"/>
      <c r="F174" s="295" t="s">
        <v>1477</v>
      </c>
      <c r="G174" s="272"/>
      <c r="H174" s="272" t="s">
        <v>1538</v>
      </c>
      <c r="I174" s="272" t="s">
        <v>1473</v>
      </c>
      <c r="J174" s="272">
        <v>50</v>
      </c>
      <c r="K174" s="320"/>
    </row>
    <row r="175" s="1" customFormat="1" ht="15" customHeight="1">
      <c r="B175" s="297"/>
      <c r="C175" s="272" t="s">
        <v>1498</v>
      </c>
      <c r="D175" s="272"/>
      <c r="E175" s="272"/>
      <c r="F175" s="295" t="s">
        <v>1477</v>
      </c>
      <c r="G175" s="272"/>
      <c r="H175" s="272" t="s">
        <v>1538</v>
      </c>
      <c r="I175" s="272" t="s">
        <v>1473</v>
      </c>
      <c r="J175" s="272">
        <v>50</v>
      </c>
      <c r="K175" s="320"/>
    </row>
    <row r="176" s="1" customFormat="1" ht="15" customHeight="1">
      <c r="B176" s="297"/>
      <c r="C176" s="272" t="s">
        <v>1496</v>
      </c>
      <c r="D176" s="272"/>
      <c r="E176" s="272"/>
      <c r="F176" s="295" t="s">
        <v>1477</v>
      </c>
      <c r="G176" s="272"/>
      <c r="H176" s="272" t="s">
        <v>1538</v>
      </c>
      <c r="I176" s="272" t="s">
        <v>1473</v>
      </c>
      <c r="J176" s="272">
        <v>50</v>
      </c>
      <c r="K176" s="320"/>
    </row>
    <row r="177" s="1" customFormat="1" ht="15" customHeight="1">
      <c r="B177" s="297"/>
      <c r="C177" s="272" t="s">
        <v>107</v>
      </c>
      <c r="D177" s="272"/>
      <c r="E177" s="272"/>
      <c r="F177" s="295" t="s">
        <v>1471</v>
      </c>
      <c r="G177" s="272"/>
      <c r="H177" s="272" t="s">
        <v>1539</v>
      </c>
      <c r="I177" s="272" t="s">
        <v>1540</v>
      </c>
      <c r="J177" s="272"/>
      <c r="K177" s="320"/>
    </row>
    <row r="178" s="1" customFormat="1" ht="15" customHeight="1">
      <c r="B178" s="297"/>
      <c r="C178" s="272" t="s">
        <v>54</v>
      </c>
      <c r="D178" s="272"/>
      <c r="E178" s="272"/>
      <c r="F178" s="295" t="s">
        <v>1471</v>
      </c>
      <c r="G178" s="272"/>
      <c r="H178" s="272" t="s">
        <v>1541</v>
      </c>
      <c r="I178" s="272" t="s">
        <v>1542</v>
      </c>
      <c r="J178" s="272">
        <v>1</v>
      </c>
      <c r="K178" s="320"/>
    </row>
    <row r="179" s="1" customFormat="1" ht="15" customHeight="1">
      <c r="B179" s="297"/>
      <c r="C179" s="272" t="s">
        <v>50</v>
      </c>
      <c r="D179" s="272"/>
      <c r="E179" s="272"/>
      <c r="F179" s="295" t="s">
        <v>1471</v>
      </c>
      <c r="G179" s="272"/>
      <c r="H179" s="272" t="s">
        <v>1543</v>
      </c>
      <c r="I179" s="272" t="s">
        <v>1473</v>
      </c>
      <c r="J179" s="272">
        <v>20</v>
      </c>
      <c r="K179" s="320"/>
    </row>
    <row r="180" s="1" customFormat="1" ht="15" customHeight="1">
      <c r="B180" s="297"/>
      <c r="C180" s="272" t="s">
        <v>51</v>
      </c>
      <c r="D180" s="272"/>
      <c r="E180" s="272"/>
      <c r="F180" s="295" t="s">
        <v>1471</v>
      </c>
      <c r="G180" s="272"/>
      <c r="H180" s="272" t="s">
        <v>1544</v>
      </c>
      <c r="I180" s="272" t="s">
        <v>1473</v>
      </c>
      <c r="J180" s="272">
        <v>255</v>
      </c>
      <c r="K180" s="320"/>
    </row>
    <row r="181" s="1" customFormat="1" ht="15" customHeight="1">
      <c r="B181" s="297"/>
      <c r="C181" s="272" t="s">
        <v>108</v>
      </c>
      <c r="D181" s="272"/>
      <c r="E181" s="272"/>
      <c r="F181" s="295" t="s">
        <v>1471</v>
      </c>
      <c r="G181" s="272"/>
      <c r="H181" s="272" t="s">
        <v>1435</v>
      </c>
      <c r="I181" s="272" t="s">
        <v>1473</v>
      </c>
      <c r="J181" s="272">
        <v>10</v>
      </c>
      <c r="K181" s="320"/>
    </row>
    <row r="182" s="1" customFormat="1" ht="15" customHeight="1">
      <c r="B182" s="297"/>
      <c r="C182" s="272" t="s">
        <v>109</v>
      </c>
      <c r="D182" s="272"/>
      <c r="E182" s="272"/>
      <c r="F182" s="295" t="s">
        <v>1471</v>
      </c>
      <c r="G182" s="272"/>
      <c r="H182" s="272" t="s">
        <v>1545</v>
      </c>
      <c r="I182" s="272" t="s">
        <v>1506</v>
      </c>
      <c r="J182" s="272"/>
      <c r="K182" s="320"/>
    </row>
    <row r="183" s="1" customFormat="1" ht="15" customHeight="1">
      <c r="B183" s="297"/>
      <c r="C183" s="272" t="s">
        <v>1546</v>
      </c>
      <c r="D183" s="272"/>
      <c r="E183" s="272"/>
      <c r="F183" s="295" t="s">
        <v>1471</v>
      </c>
      <c r="G183" s="272"/>
      <c r="H183" s="272" t="s">
        <v>1547</v>
      </c>
      <c r="I183" s="272" t="s">
        <v>1506</v>
      </c>
      <c r="J183" s="272"/>
      <c r="K183" s="320"/>
    </row>
    <row r="184" s="1" customFormat="1" ht="15" customHeight="1">
      <c r="B184" s="297"/>
      <c r="C184" s="272" t="s">
        <v>1535</v>
      </c>
      <c r="D184" s="272"/>
      <c r="E184" s="272"/>
      <c r="F184" s="295" t="s">
        <v>1471</v>
      </c>
      <c r="G184" s="272"/>
      <c r="H184" s="272" t="s">
        <v>1548</v>
      </c>
      <c r="I184" s="272" t="s">
        <v>1506</v>
      </c>
      <c r="J184" s="272"/>
      <c r="K184" s="320"/>
    </row>
    <row r="185" s="1" customFormat="1" ht="15" customHeight="1">
      <c r="B185" s="297"/>
      <c r="C185" s="272" t="s">
        <v>111</v>
      </c>
      <c r="D185" s="272"/>
      <c r="E185" s="272"/>
      <c r="F185" s="295" t="s">
        <v>1477</v>
      </c>
      <c r="G185" s="272"/>
      <c r="H185" s="272" t="s">
        <v>1549</v>
      </c>
      <c r="I185" s="272" t="s">
        <v>1473</v>
      </c>
      <c r="J185" s="272">
        <v>50</v>
      </c>
      <c r="K185" s="320"/>
    </row>
    <row r="186" s="1" customFormat="1" ht="15" customHeight="1">
      <c r="B186" s="297"/>
      <c r="C186" s="272" t="s">
        <v>1550</v>
      </c>
      <c r="D186" s="272"/>
      <c r="E186" s="272"/>
      <c r="F186" s="295" t="s">
        <v>1477</v>
      </c>
      <c r="G186" s="272"/>
      <c r="H186" s="272" t="s">
        <v>1551</v>
      </c>
      <c r="I186" s="272" t="s">
        <v>1552</v>
      </c>
      <c r="J186" s="272"/>
      <c r="K186" s="320"/>
    </row>
    <row r="187" s="1" customFormat="1" ht="15" customHeight="1">
      <c r="B187" s="297"/>
      <c r="C187" s="272" t="s">
        <v>1553</v>
      </c>
      <c r="D187" s="272"/>
      <c r="E187" s="272"/>
      <c r="F187" s="295" t="s">
        <v>1477</v>
      </c>
      <c r="G187" s="272"/>
      <c r="H187" s="272" t="s">
        <v>1554</v>
      </c>
      <c r="I187" s="272" t="s">
        <v>1552</v>
      </c>
      <c r="J187" s="272"/>
      <c r="K187" s="320"/>
    </row>
    <row r="188" s="1" customFormat="1" ht="15" customHeight="1">
      <c r="B188" s="297"/>
      <c r="C188" s="272" t="s">
        <v>1555</v>
      </c>
      <c r="D188" s="272"/>
      <c r="E188" s="272"/>
      <c r="F188" s="295" t="s">
        <v>1477</v>
      </c>
      <c r="G188" s="272"/>
      <c r="H188" s="272" t="s">
        <v>1556</v>
      </c>
      <c r="I188" s="272" t="s">
        <v>1552</v>
      </c>
      <c r="J188" s="272"/>
      <c r="K188" s="320"/>
    </row>
    <row r="189" s="1" customFormat="1" ht="15" customHeight="1">
      <c r="B189" s="297"/>
      <c r="C189" s="333" t="s">
        <v>1557</v>
      </c>
      <c r="D189" s="272"/>
      <c r="E189" s="272"/>
      <c r="F189" s="295" t="s">
        <v>1477</v>
      </c>
      <c r="G189" s="272"/>
      <c r="H189" s="272" t="s">
        <v>1558</v>
      </c>
      <c r="I189" s="272" t="s">
        <v>1559</v>
      </c>
      <c r="J189" s="334" t="s">
        <v>1560</v>
      </c>
      <c r="K189" s="320"/>
    </row>
    <row r="190" s="16" customFormat="1" ht="15" customHeight="1">
      <c r="B190" s="335"/>
      <c r="C190" s="336" t="s">
        <v>1561</v>
      </c>
      <c r="D190" s="337"/>
      <c r="E190" s="337"/>
      <c r="F190" s="338" t="s">
        <v>1477</v>
      </c>
      <c r="G190" s="337"/>
      <c r="H190" s="337" t="s">
        <v>1562</v>
      </c>
      <c r="I190" s="337" t="s">
        <v>1559</v>
      </c>
      <c r="J190" s="339" t="s">
        <v>1560</v>
      </c>
      <c r="K190" s="340"/>
    </row>
    <row r="191" s="1" customFormat="1" ht="15" customHeight="1">
      <c r="B191" s="297"/>
      <c r="C191" s="333" t="s">
        <v>39</v>
      </c>
      <c r="D191" s="272"/>
      <c r="E191" s="272"/>
      <c r="F191" s="295" t="s">
        <v>1471</v>
      </c>
      <c r="G191" s="272"/>
      <c r="H191" s="269" t="s">
        <v>1563</v>
      </c>
      <c r="I191" s="272" t="s">
        <v>1564</v>
      </c>
      <c r="J191" s="272"/>
      <c r="K191" s="320"/>
    </row>
    <row r="192" s="1" customFormat="1" ht="15" customHeight="1">
      <c r="B192" s="297"/>
      <c r="C192" s="333" t="s">
        <v>1565</v>
      </c>
      <c r="D192" s="272"/>
      <c r="E192" s="272"/>
      <c r="F192" s="295" t="s">
        <v>1471</v>
      </c>
      <c r="G192" s="272"/>
      <c r="H192" s="272" t="s">
        <v>1566</v>
      </c>
      <c r="I192" s="272" t="s">
        <v>1506</v>
      </c>
      <c r="J192" s="272"/>
      <c r="K192" s="320"/>
    </row>
    <row r="193" s="1" customFormat="1" ht="15" customHeight="1">
      <c r="B193" s="297"/>
      <c r="C193" s="333" t="s">
        <v>1567</v>
      </c>
      <c r="D193" s="272"/>
      <c r="E193" s="272"/>
      <c r="F193" s="295" t="s">
        <v>1471</v>
      </c>
      <c r="G193" s="272"/>
      <c r="H193" s="272" t="s">
        <v>1568</v>
      </c>
      <c r="I193" s="272" t="s">
        <v>1506</v>
      </c>
      <c r="J193" s="272"/>
      <c r="K193" s="320"/>
    </row>
    <row r="194" s="1" customFormat="1" ht="15" customHeight="1">
      <c r="B194" s="297"/>
      <c r="C194" s="333" t="s">
        <v>1569</v>
      </c>
      <c r="D194" s="272"/>
      <c r="E194" s="272"/>
      <c r="F194" s="295" t="s">
        <v>1477</v>
      </c>
      <c r="G194" s="272"/>
      <c r="H194" s="272" t="s">
        <v>1570</v>
      </c>
      <c r="I194" s="272" t="s">
        <v>1506</v>
      </c>
      <c r="J194" s="272"/>
      <c r="K194" s="320"/>
    </row>
    <row r="195" s="1" customFormat="1" ht="15" customHeight="1">
      <c r="B195" s="326"/>
      <c r="C195" s="341"/>
      <c r="D195" s="306"/>
      <c r="E195" s="306"/>
      <c r="F195" s="306"/>
      <c r="G195" s="306"/>
      <c r="H195" s="306"/>
      <c r="I195" s="306"/>
      <c r="J195" s="306"/>
      <c r="K195" s="327"/>
    </row>
    <row r="196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="1" customFormat="1" ht="18.75" customHeight="1">
      <c r="B197" s="308"/>
      <c r="C197" s="318"/>
      <c r="D197" s="318"/>
      <c r="E197" s="318"/>
      <c r="F197" s="328"/>
      <c r="G197" s="318"/>
      <c r="H197" s="318"/>
      <c r="I197" s="318"/>
      <c r="J197" s="318"/>
      <c r="K197" s="308"/>
    </row>
    <row r="198" s="1" customFormat="1" ht="18.75" customHeight="1">
      <c r="B198" s="280"/>
      <c r="C198" s="280"/>
      <c r="D198" s="280"/>
      <c r="E198" s="280"/>
      <c r="F198" s="280"/>
      <c r="G198" s="280"/>
      <c r="H198" s="280"/>
      <c r="I198" s="280"/>
      <c r="J198" s="280"/>
      <c r="K198" s="280"/>
    </row>
    <row r="199" s="1" customFormat="1" ht="13.5">
      <c r="B199" s="259"/>
      <c r="C199" s="260"/>
      <c r="D199" s="260"/>
      <c r="E199" s="260"/>
      <c r="F199" s="260"/>
      <c r="G199" s="260"/>
      <c r="H199" s="260"/>
      <c r="I199" s="260"/>
      <c r="J199" s="260"/>
      <c r="K199" s="261"/>
    </row>
    <row r="200" s="1" customFormat="1" ht="21">
      <c r="B200" s="262"/>
      <c r="C200" s="263" t="s">
        <v>1571</v>
      </c>
      <c r="D200" s="263"/>
      <c r="E200" s="263"/>
      <c r="F200" s="263"/>
      <c r="G200" s="263"/>
      <c r="H200" s="263"/>
      <c r="I200" s="263"/>
      <c r="J200" s="263"/>
      <c r="K200" s="264"/>
    </row>
    <row r="201" s="1" customFormat="1" ht="25.5" customHeight="1">
      <c r="B201" s="262"/>
      <c r="C201" s="342" t="s">
        <v>1572</v>
      </c>
      <c r="D201" s="342"/>
      <c r="E201" s="342"/>
      <c r="F201" s="342" t="s">
        <v>1573</v>
      </c>
      <c r="G201" s="343"/>
      <c r="H201" s="342" t="s">
        <v>1574</v>
      </c>
      <c r="I201" s="342"/>
      <c r="J201" s="342"/>
      <c r="K201" s="264"/>
    </row>
    <row r="202" s="1" customFormat="1" ht="5.25" customHeight="1">
      <c r="B202" s="297"/>
      <c r="C202" s="292"/>
      <c r="D202" s="292"/>
      <c r="E202" s="292"/>
      <c r="F202" s="292"/>
      <c r="G202" s="318"/>
      <c r="H202" s="292"/>
      <c r="I202" s="292"/>
      <c r="J202" s="292"/>
      <c r="K202" s="320"/>
    </row>
    <row r="203" s="1" customFormat="1" ht="15" customHeight="1">
      <c r="B203" s="297"/>
      <c r="C203" s="272" t="s">
        <v>1564</v>
      </c>
      <c r="D203" s="272"/>
      <c r="E203" s="272"/>
      <c r="F203" s="295" t="s">
        <v>40</v>
      </c>
      <c r="G203" s="272"/>
      <c r="H203" s="272" t="s">
        <v>1575</v>
      </c>
      <c r="I203" s="272"/>
      <c r="J203" s="272"/>
      <c r="K203" s="320"/>
    </row>
    <row r="204" s="1" customFormat="1" ht="15" customHeight="1">
      <c r="B204" s="297"/>
      <c r="C204" s="272"/>
      <c r="D204" s="272"/>
      <c r="E204" s="272"/>
      <c r="F204" s="295" t="s">
        <v>41</v>
      </c>
      <c r="G204" s="272"/>
      <c r="H204" s="272" t="s">
        <v>1576</v>
      </c>
      <c r="I204" s="272"/>
      <c r="J204" s="272"/>
      <c r="K204" s="320"/>
    </row>
    <row r="205" s="1" customFormat="1" ht="15" customHeight="1">
      <c r="B205" s="297"/>
      <c r="C205" s="272"/>
      <c r="D205" s="272"/>
      <c r="E205" s="272"/>
      <c r="F205" s="295" t="s">
        <v>44</v>
      </c>
      <c r="G205" s="272"/>
      <c r="H205" s="272" t="s">
        <v>1577</v>
      </c>
      <c r="I205" s="272"/>
      <c r="J205" s="272"/>
      <c r="K205" s="320"/>
    </row>
    <row r="206" s="1" customFormat="1" ht="15" customHeight="1">
      <c r="B206" s="297"/>
      <c r="C206" s="272"/>
      <c r="D206" s="272"/>
      <c r="E206" s="272"/>
      <c r="F206" s="295" t="s">
        <v>42</v>
      </c>
      <c r="G206" s="272"/>
      <c r="H206" s="272" t="s">
        <v>1578</v>
      </c>
      <c r="I206" s="272"/>
      <c r="J206" s="272"/>
      <c r="K206" s="320"/>
    </row>
    <row r="207" s="1" customFormat="1" ht="15" customHeight="1">
      <c r="B207" s="297"/>
      <c r="C207" s="272"/>
      <c r="D207" s="272"/>
      <c r="E207" s="272"/>
      <c r="F207" s="295" t="s">
        <v>43</v>
      </c>
      <c r="G207" s="272"/>
      <c r="H207" s="272" t="s">
        <v>1579</v>
      </c>
      <c r="I207" s="272"/>
      <c r="J207" s="272"/>
      <c r="K207" s="320"/>
    </row>
    <row r="208" s="1" customFormat="1" ht="15" customHeight="1">
      <c r="B208" s="297"/>
      <c r="C208" s="272"/>
      <c r="D208" s="272"/>
      <c r="E208" s="272"/>
      <c r="F208" s="295"/>
      <c r="G208" s="272"/>
      <c r="H208" s="272"/>
      <c r="I208" s="272"/>
      <c r="J208" s="272"/>
      <c r="K208" s="320"/>
    </row>
    <row r="209" s="1" customFormat="1" ht="15" customHeight="1">
      <c r="B209" s="297"/>
      <c r="C209" s="272" t="s">
        <v>1518</v>
      </c>
      <c r="D209" s="272"/>
      <c r="E209" s="272"/>
      <c r="F209" s="295" t="s">
        <v>76</v>
      </c>
      <c r="G209" s="272"/>
      <c r="H209" s="272" t="s">
        <v>1580</v>
      </c>
      <c r="I209" s="272"/>
      <c r="J209" s="272"/>
      <c r="K209" s="320"/>
    </row>
    <row r="210" s="1" customFormat="1" ht="15" customHeight="1">
      <c r="B210" s="297"/>
      <c r="C210" s="272"/>
      <c r="D210" s="272"/>
      <c r="E210" s="272"/>
      <c r="F210" s="295" t="s">
        <v>1413</v>
      </c>
      <c r="G210" s="272"/>
      <c r="H210" s="272" t="s">
        <v>1414</v>
      </c>
      <c r="I210" s="272"/>
      <c r="J210" s="272"/>
      <c r="K210" s="320"/>
    </row>
    <row r="211" s="1" customFormat="1" ht="15" customHeight="1">
      <c r="B211" s="297"/>
      <c r="C211" s="272"/>
      <c r="D211" s="272"/>
      <c r="E211" s="272"/>
      <c r="F211" s="295" t="s">
        <v>1411</v>
      </c>
      <c r="G211" s="272"/>
      <c r="H211" s="272" t="s">
        <v>1581</v>
      </c>
      <c r="I211" s="272"/>
      <c r="J211" s="272"/>
      <c r="K211" s="320"/>
    </row>
    <row r="212" s="1" customFormat="1" ht="15" customHeight="1">
      <c r="B212" s="344"/>
      <c r="C212" s="272"/>
      <c r="D212" s="272"/>
      <c r="E212" s="272"/>
      <c r="F212" s="295" t="s">
        <v>1415</v>
      </c>
      <c r="G212" s="333"/>
      <c r="H212" s="324" t="s">
        <v>1416</v>
      </c>
      <c r="I212" s="324"/>
      <c r="J212" s="324"/>
      <c r="K212" s="345"/>
    </row>
    <row r="213" s="1" customFormat="1" ht="15" customHeight="1">
      <c r="B213" s="344"/>
      <c r="C213" s="272"/>
      <c r="D213" s="272"/>
      <c r="E213" s="272"/>
      <c r="F213" s="295" t="s">
        <v>1417</v>
      </c>
      <c r="G213" s="333"/>
      <c r="H213" s="324" t="s">
        <v>1392</v>
      </c>
      <c r="I213" s="324"/>
      <c r="J213" s="324"/>
      <c r="K213" s="345"/>
    </row>
    <row r="214" s="1" customFormat="1" ht="15" customHeight="1">
      <c r="B214" s="344"/>
      <c r="C214" s="272"/>
      <c r="D214" s="272"/>
      <c r="E214" s="272"/>
      <c r="F214" s="295"/>
      <c r="G214" s="333"/>
      <c r="H214" s="324"/>
      <c r="I214" s="324"/>
      <c r="J214" s="324"/>
      <c r="K214" s="345"/>
    </row>
    <row r="215" s="1" customFormat="1" ht="15" customHeight="1">
      <c r="B215" s="344"/>
      <c r="C215" s="272" t="s">
        <v>1542</v>
      </c>
      <c r="D215" s="272"/>
      <c r="E215" s="272"/>
      <c r="F215" s="295">
        <v>1</v>
      </c>
      <c r="G215" s="333"/>
      <c r="H215" s="324" t="s">
        <v>1582</v>
      </c>
      <c r="I215" s="324"/>
      <c r="J215" s="324"/>
      <c r="K215" s="345"/>
    </row>
    <row r="216" s="1" customFormat="1" ht="15" customHeight="1">
      <c r="B216" s="344"/>
      <c r="C216" s="272"/>
      <c r="D216" s="272"/>
      <c r="E216" s="272"/>
      <c r="F216" s="295">
        <v>2</v>
      </c>
      <c r="G216" s="333"/>
      <c r="H216" s="324" t="s">
        <v>1583</v>
      </c>
      <c r="I216" s="324"/>
      <c r="J216" s="324"/>
      <c r="K216" s="345"/>
    </row>
    <row r="217" s="1" customFormat="1" ht="15" customHeight="1">
      <c r="B217" s="344"/>
      <c r="C217" s="272"/>
      <c r="D217" s="272"/>
      <c r="E217" s="272"/>
      <c r="F217" s="295">
        <v>3</v>
      </c>
      <c r="G217" s="333"/>
      <c r="H217" s="324" t="s">
        <v>1584</v>
      </c>
      <c r="I217" s="324"/>
      <c r="J217" s="324"/>
      <c r="K217" s="345"/>
    </row>
    <row r="218" s="1" customFormat="1" ht="15" customHeight="1">
      <c r="B218" s="344"/>
      <c r="C218" s="272"/>
      <c r="D218" s="272"/>
      <c r="E218" s="272"/>
      <c r="F218" s="295">
        <v>4</v>
      </c>
      <c r="G218" s="333"/>
      <c r="H218" s="324" t="s">
        <v>1585</v>
      </c>
      <c r="I218" s="324"/>
      <c r="J218" s="324"/>
      <c r="K218" s="345"/>
    </row>
    <row r="219" s="1" customFormat="1" ht="12.75" customHeight="1">
      <c r="B219" s="346"/>
      <c r="C219" s="347"/>
      <c r="D219" s="347"/>
      <c r="E219" s="347"/>
      <c r="F219" s="347"/>
      <c r="G219" s="347"/>
      <c r="H219" s="347"/>
      <c r="I219" s="347"/>
      <c r="J219" s="347"/>
      <c r="K219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Blažek</dc:creator>
  <cp:lastModifiedBy>Milan Blažek</cp:lastModifiedBy>
  <dcterms:created xsi:type="dcterms:W3CDTF">2024-11-18T08:23:35Z</dcterms:created>
  <dcterms:modified xsi:type="dcterms:W3CDTF">2024-11-18T08:23:41Z</dcterms:modified>
</cp:coreProperties>
</file>